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595" windowHeight="5160" activeTab="3"/>
  </bookViews>
  <sheets>
    <sheet name="aliens" sheetId="1" r:id="rId1"/>
    <sheet name="europeans" sheetId="2" r:id="rId2"/>
    <sheet name="graphs" sheetId="4" r:id="rId3"/>
    <sheet name="total" sheetId="3" r:id="rId4"/>
  </sheets>
  <definedNames>
    <definedName name="_xlnm.Print_Area" localSheetId="0">aliens!$A$1:$G$38</definedName>
    <definedName name="_xlnm.Print_Area" localSheetId="3">total!$A$1:$G$38</definedName>
  </definedNames>
  <calcPr calcId="124519"/>
</workbook>
</file>

<file path=xl/calcChain.xml><?xml version="1.0" encoding="utf-8"?>
<calcChain xmlns="http://schemas.openxmlformats.org/spreadsheetml/2006/main">
  <c r="D5" i="3"/>
  <c r="D6"/>
  <c r="F6" s="1"/>
  <c r="D7"/>
  <c r="F7" s="1"/>
  <c r="D8"/>
  <c r="D9"/>
  <c r="D10"/>
  <c r="D11"/>
  <c r="D12"/>
  <c r="D13"/>
  <c r="D14"/>
  <c r="F14" s="1"/>
  <c r="D15"/>
  <c r="F15" s="1"/>
  <c r="D16"/>
  <c r="D17"/>
  <c r="D18"/>
  <c r="F18" s="1"/>
  <c r="D19"/>
  <c r="D20"/>
  <c r="D21"/>
  <c r="D22"/>
  <c r="F22" s="1"/>
  <c r="D23"/>
  <c r="F23" s="1"/>
  <c r="D24"/>
  <c r="D25"/>
  <c r="D26"/>
  <c r="D4"/>
  <c r="F8"/>
  <c r="F11"/>
  <c r="F12"/>
  <c r="F16"/>
  <c r="F19"/>
  <c r="F20"/>
  <c r="F24"/>
  <c r="C27" i="1"/>
  <c r="E27" i="2"/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D27"/>
  <c r="E27"/>
  <c r="F5" i="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4"/>
  <c r="F5" i="3"/>
  <c r="F9"/>
  <c r="F10"/>
  <c r="F13"/>
  <c r="F17"/>
  <c r="F21"/>
  <c r="F25"/>
  <c r="F26"/>
  <c r="C27" i="2"/>
  <c r="D27"/>
  <c r="B27"/>
  <c r="F4" i="3" l="1"/>
  <c r="F27" i="1"/>
  <c r="G10" s="1"/>
  <c r="G24"/>
  <c r="F27" i="2"/>
  <c r="B27" i="1"/>
  <c r="C27" i="3"/>
  <c r="D27"/>
  <c r="E27"/>
  <c r="F27"/>
  <c r="G27" s="1"/>
  <c r="A35"/>
  <c r="A36" i="2"/>
  <c r="B27" i="3"/>
  <c r="G20" l="1"/>
  <c r="G13"/>
  <c r="G22"/>
  <c r="G10"/>
  <c r="G24"/>
  <c r="G17"/>
  <c r="G16"/>
  <c r="G14"/>
  <c r="G21"/>
  <c r="G8"/>
  <c r="G6"/>
  <c r="G5"/>
  <c r="G26"/>
  <c r="G8" i="2"/>
  <c r="G27"/>
  <c r="G6" i="1"/>
  <c r="G9"/>
  <c r="G7"/>
  <c r="G21"/>
  <c r="A1" i="4"/>
  <c r="G12" i="1"/>
  <c r="G26"/>
  <c r="G27"/>
  <c r="G15"/>
  <c r="G18"/>
  <c r="G16"/>
  <c r="G23"/>
  <c r="G19"/>
  <c r="G8"/>
  <c r="G5"/>
  <c r="G25"/>
  <c r="G14"/>
  <c r="G23" i="3"/>
  <c r="G19"/>
  <c r="G15"/>
  <c r="G11"/>
  <c r="G7"/>
  <c r="G12"/>
  <c r="G4"/>
  <c r="G18"/>
  <c r="G9"/>
  <c r="G25"/>
  <c r="G17" i="2"/>
  <c r="G24"/>
  <c r="G19"/>
  <c r="G11" i="1"/>
  <c r="G13"/>
  <c r="G17"/>
  <c r="G4"/>
  <c r="G20"/>
  <c r="G22"/>
  <c r="G23" i="2"/>
  <c r="G18"/>
  <c r="G22"/>
  <c r="G7"/>
  <c r="G12"/>
  <c r="G21"/>
  <c r="G5"/>
  <c r="G14"/>
  <c r="G11"/>
  <c r="G16"/>
  <c r="G25"/>
  <c r="G9"/>
  <c r="G10"/>
  <c r="A2" i="4"/>
  <c r="G15" i="2"/>
  <c r="G20"/>
  <c r="G4"/>
  <c r="G13"/>
  <c r="G6"/>
  <c r="G26"/>
</calcChain>
</file>

<file path=xl/sharedStrings.xml><?xml version="1.0" encoding="utf-8"?>
<sst xmlns="http://schemas.openxmlformats.org/spreadsheetml/2006/main" count="117" uniqueCount="52">
  <si>
    <t>ECONOMIC ACTIVITY</t>
  </si>
  <si>
    <t>Source: Social Insurance Services</t>
  </si>
  <si>
    <t>STATISTICS SECTION</t>
  </si>
  <si>
    <t>SOCIAL INSURANCE SERVICES</t>
  </si>
  <si>
    <t xml:space="preserve">SOCIAL INSURANCE SERVICES </t>
  </si>
  <si>
    <t>PERCENTAGE</t>
  </si>
  <si>
    <t>Aliens</t>
  </si>
  <si>
    <t>E.U. citizens</t>
  </si>
  <si>
    <t>Agriculture, forestry and fishing</t>
  </si>
  <si>
    <t>Mining and quarrying</t>
  </si>
  <si>
    <t>Manufacturing</t>
  </si>
  <si>
    <t>Electricity, gas, steam and airconditioning supply</t>
  </si>
  <si>
    <t>Water supply; Sewerage, waste management and remediation activities</t>
  </si>
  <si>
    <t>Construction</t>
  </si>
  <si>
    <t xml:space="preserve">Wholesale and Retail trade; Repair of motor vehicles, motorcycles </t>
  </si>
  <si>
    <t>Trasportation and storage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</si>
  <si>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</si>
  <si>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</si>
  <si>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</si>
  <si>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</si>
  <si>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</si>
  <si>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</si>
  <si>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</si>
  <si>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</si>
  <si>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</si>
  <si>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</si>
  <si>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 - and services - producing activities of households for own use</t>
  </si>
  <si>
    <t>Activities of extraterritorial organizations and bodies</t>
  </si>
  <si>
    <t>Total</t>
  </si>
  <si>
    <t>Hotels</t>
  </si>
  <si>
    <t>Restaurants</t>
  </si>
  <si>
    <t>January</t>
  </si>
  <si>
    <t>April</t>
  </si>
  <si>
    <t>July</t>
  </si>
  <si>
    <t>October</t>
  </si>
  <si>
    <r>
      <t xml:space="preserve">2  </t>
    </r>
    <r>
      <rPr>
        <sz val="10"/>
        <rFont val="Arial"/>
        <family val="2"/>
        <charset val="161"/>
      </rPr>
      <t xml:space="preserve">In the above number aliens that live permanently in Cyprus may be included.  </t>
    </r>
  </si>
  <si>
    <r>
      <t>MEAN NUMBER</t>
    </r>
    <r>
      <rPr>
        <b/>
        <vertAlign val="superscript"/>
        <sz val="9"/>
        <rFont val="Arial"/>
        <family val="2"/>
        <charset val="161"/>
      </rPr>
      <t>4</t>
    </r>
  </si>
  <si>
    <r>
      <t xml:space="preserve">3 </t>
    </r>
    <r>
      <rPr>
        <sz val="10"/>
        <rFont val="Arial"/>
        <family val="2"/>
        <charset val="161"/>
      </rPr>
      <t xml:space="preserve">In the above number E.U. citizens that live permanently in Cyprus may be included.  </t>
    </r>
  </si>
  <si>
    <t>Economic activity category not stated</t>
  </si>
  <si>
    <t>,</t>
  </si>
  <si>
    <r>
      <t>MEAN NUMBER</t>
    </r>
    <r>
      <rPr>
        <b/>
        <vertAlign val="superscript"/>
        <sz val="9"/>
        <rFont val="Arial"/>
        <family val="2"/>
        <charset val="161"/>
      </rPr>
      <t>3</t>
    </r>
  </si>
  <si>
    <r>
      <t xml:space="preserve">1  </t>
    </r>
    <r>
      <rPr>
        <sz val="10"/>
        <rFont val="Arial"/>
        <family val="2"/>
        <charset val="161"/>
      </rPr>
      <t xml:space="preserve">In the above number aliens that live permanently in Cyprus may be included.  </t>
    </r>
  </si>
  <si>
    <t xml:space="preserve">                                                                                                                                                </t>
  </si>
  <si>
    <r>
      <t xml:space="preserve">2 </t>
    </r>
    <r>
      <rPr>
        <sz val="10"/>
        <rFont val="Arial"/>
        <family val="2"/>
        <charset val="161"/>
      </rPr>
      <t xml:space="preserve"> In the above number E.U citizens that live permanently in Cyprus may be included</t>
    </r>
  </si>
  <si>
    <r>
      <t>TABLE SHOWING THE NUMBER OF ALIENS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EMPLOYED IN CYPRUS BY ECONOMIC ACTIVITY DURING 2020</t>
    </r>
  </si>
  <si>
    <r>
      <t>TABLE SHOWING THE NUMBER OF E.U. CITIZENS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EMPLOYED IN CYPRUS BY ECONOMIC ACTIVITY DURING 2020</t>
    </r>
  </si>
  <si>
    <r>
      <t>TABLE SHOWING THE NUMBER OF ALIENS</t>
    </r>
    <r>
      <rPr>
        <b/>
        <vertAlign val="superscript"/>
        <sz val="10"/>
        <rFont val="Arial"/>
        <family val="2"/>
        <charset val="161"/>
      </rPr>
      <t>1</t>
    </r>
    <r>
      <rPr>
        <b/>
        <sz val="10"/>
        <rFont val="Arial"/>
        <family val="2"/>
      </rPr>
      <t xml:space="preserve"> AND E.U. CITIZENS</t>
    </r>
    <r>
      <rPr>
        <b/>
        <vertAlign val="superscript"/>
        <sz val="10"/>
        <rFont val="Arial"/>
        <family val="2"/>
        <charset val="161"/>
      </rPr>
      <t xml:space="preserve">2 </t>
    </r>
    <r>
      <rPr>
        <b/>
        <sz val="10"/>
        <rFont val="Arial"/>
        <family val="2"/>
      </rPr>
      <t>EMPLOYED IN CYPRUS BY ECONOMIC ACTIVITY DURING 2020</t>
    </r>
  </si>
  <si>
    <r>
      <t>MEAN NUMBER</t>
    </r>
    <r>
      <rPr>
        <b/>
        <vertAlign val="superscript"/>
        <sz val="9"/>
        <rFont val="Arial"/>
        <family val="2"/>
      </rPr>
      <t>4</t>
    </r>
  </si>
  <si>
    <t>included.</t>
  </si>
  <si>
    <r>
      <t>4</t>
    </r>
    <r>
      <rPr>
        <sz val="10"/>
        <rFont val="Arial"/>
        <family val="2"/>
        <charset val="161"/>
      </rPr>
      <t xml:space="preserve">  Persons who had employment in more than one economic activity were considered more than once in the total of 63076 employees and consequently the actual number of employees is 60779.</t>
    </r>
  </si>
  <si>
    <r>
      <t>4</t>
    </r>
    <r>
      <rPr>
        <sz val="10"/>
        <rFont val="Arial"/>
        <family val="2"/>
        <charset val="161"/>
      </rPr>
      <t xml:space="preserve">  Persons who had employment in more than one economic activity were considered more than once in the total of 86773 employees and consequently the actual number of employees is 81488.</t>
    </r>
  </si>
  <si>
    <r>
      <t>3</t>
    </r>
    <r>
      <rPr>
        <sz val="10"/>
        <rFont val="Arial"/>
        <family val="2"/>
        <charset val="161"/>
      </rPr>
      <t xml:space="preserve">  Persons who had employment in more than one economic activity were considered more than once in the total of 149849</t>
    </r>
    <r>
      <rPr>
        <b/>
        <sz val="10"/>
        <rFont val="Arial"/>
        <family val="2"/>
        <charset val="161"/>
      </rPr>
      <t xml:space="preserve"> </t>
    </r>
    <r>
      <rPr>
        <sz val="10"/>
        <rFont val="Arial"/>
        <family val="2"/>
        <charset val="161"/>
      </rPr>
      <t xml:space="preserve">employees and consequently the actual number of employees is 142267.  </t>
    </r>
  </si>
</sst>
</file>

<file path=xl/styles.xml><?xml version="1.0" encoding="utf-8"?>
<styleSheet xmlns="http://schemas.openxmlformats.org/spreadsheetml/2006/main">
  <numFmts count="3">
    <numFmt numFmtId="164" formatCode="_-* #,##0\ _Δ_ρ_χ_-;\-* #,##0\ _Δ_ρ_χ_-;_-* &quot;-&quot;\ _Δ_ρ_χ_-;_-@_-"/>
    <numFmt numFmtId="165" formatCode="[$-409]d\-mmm\-yy;@"/>
    <numFmt numFmtId="166" formatCode="0.0%"/>
  </numFmts>
  <fonts count="3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vertAlign val="superscript"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u/>
      <sz val="11"/>
      <color rgb="FF004488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u/>
      <sz val="11"/>
      <color rgb="FF0066AA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0"/>
      <color rgb="FF002288"/>
      <name val="Arial"/>
      <family val="2"/>
    </font>
    <font>
      <vertAlign val="superscript"/>
      <sz val="10"/>
      <color rgb="FFFFFF00"/>
      <name val="Arial"/>
      <family val="2"/>
      <charset val="161"/>
    </font>
    <font>
      <b/>
      <vertAlign val="superscript"/>
      <sz val="9"/>
      <name val="Arial"/>
      <family val="2"/>
    </font>
    <font>
      <b/>
      <sz val="10"/>
      <color rgb="FFC00000"/>
      <name val="Arial"/>
      <family val="2"/>
      <charset val="161"/>
    </font>
    <font>
      <b/>
      <sz val="10"/>
      <color rgb="FF002288"/>
      <name val="Arial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91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5" fillId="27" borderId="12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6" fillId="28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4" fillId="30" borderId="12" applyNumberFormat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32" borderId="18" applyNumberFormat="0" applyFon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0" fontId="27" fillId="27" borderId="19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0" fillId="0" borderId="0" xfId="0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165" fontId="0" fillId="0" borderId="0" xfId="0" applyNumberFormat="1" applyAlignment="1">
      <alignment horizontal="left"/>
    </xf>
    <xf numFmtId="0" fontId="7" fillId="0" borderId="0" xfId="0" applyFont="1"/>
    <xf numFmtId="164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14" fontId="3" fillId="0" borderId="8" xfId="0" applyNumberFormat="1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10" fillId="0" borderId="0" xfId="0" applyFont="1"/>
    <xf numFmtId="0" fontId="0" fillId="0" borderId="0" xfId="0" applyFill="1"/>
    <xf numFmtId="1" fontId="0" fillId="0" borderId="9" xfId="362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5" fillId="0" borderId="21" xfId="347" applyNumberFormat="1" applyFont="1" applyFill="1" applyBorder="1" applyAlignment="1">
      <alignment horizontal="center" wrapText="1"/>
    </xf>
    <xf numFmtId="1" fontId="5" fillId="0" borderId="22" xfId="347" applyNumberFormat="1" applyFont="1" applyFill="1" applyBorder="1" applyAlignment="1">
      <alignment horizontal="center" wrapText="1"/>
    </xf>
    <xf numFmtId="1" fontId="2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5" fillId="0" borderId="21" xfId="350" applyNumberFormat="1" applyFont="1" applyFill="1" applyBorder="1" applyAlignment="1">
      <alignment horizontal="center" wrapText="1"/>
    </xf>
    <xf numFmtId="1" fontId="5" fillId="0" borderId="22" xfId="350" applyNumberFormat="1" applyFont="1" applyFill="1" applyBorder="1" applyAlignment="1">
      <alignment horizontal="center" wrapText="1"/>
    </xf>
    <xf numFmtId="1" fontId="5" fillId="0" borderId="22" xfId="343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0" fontId="0" fillId="0" borderId="0" xfId="0" applyNumberFormat="1" applyFill="1"/>
    <xf numFmtId="0" fontId="4" fillId="0" borderId="8" xfId="0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66" fontId="31" fillId="0" borderId="23" xfId="0" applyNumberFormat="1" applyFont="1" applyFill="1" applyBorder="1" applyAlignment="1">
      <alignment wrapText="1"/>
    </xf>
    <xf numFmtId="166" fontId="31" fillId="0" borderId="24" xfId="0" applyNumberFormat="1" applyFont="1" applyFill="1" applyBorder="1" applyAlignment="1">
      <alignment wrapText="1"/>
    </xf>
    <xf numFmtId="164" fontId="0" fillId="0" borderId="0" xfId="0" applyNumberFormat="1" applyFill="1"/>
    <xf numFmtId="0" fontId="3" fillId="0" borderId="0" xfId="0" applyFont="1" applyFill="1" applyAlignment="1"/>
    <xf numFmtId="0" fontId="2" fillId="0" borderId="0" xfId="0" applyFont="1" applyFill="1" applyAlignment="1"/>
    <xf numFmtId="0" fontId="0" fillId="0" borderId="0" xfId="0" applyFill="1" applyBorder="1"/>
    <xf numFmtId="0" fontId="1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14" fontId="2" fillId="0" borderId="8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1" fontId="5" fillId="0" borderId="22" xfId="0" applyNumberFormat="1" applyFont="1" applyFill="1" applyBorder="1" applyAlignment="1">
      <alignment wrapText="1"/>
    </xf>
    <xf numFmtId="1" fontId="5" fillId="0" borderId="9" xfId="362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1" fontId="7" fillId="0" borderId="25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/>
    </xf>
    <xf numFmtId="166" fontId="3" fillId="0" borderId="0" xfId="362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6" fontId="31" fillId="0" borderId="27" xfId="0" applyNumberFormat="1" applyFont="1" applyFill="1" applyBorder="1" applyAlignment="1">
      <alignment wrapText="1"/>
    </xf>
    <xf numFmtId="166" fontId="35" fillId="0" borderId="26" xfId="0" applyNumberFormat="1" applyFont="1" applyFill="1" applyBorder="1" applyAlignment="1">
      <alignment wrapText="1"/>
    </xf>
    <xf numFmtId="1" fontId="5" fillId="0" borderId="28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391">
    <cellStyle name="20% - Accent1 10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1 9" xfId="9"/>
    <cellStyle name="20% - Accent2 10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2 9" xfId="18"/>
    <cellStyle name="20% - Accent3 10" xfId="19"/>
    <cellStyle name="20% - Accent3 2" xfId="20"/>
    <cellStyle name="20% - Accent3 3" xfId="21"/>
    <cellStyle name="20% - Accent3 4" xfId="22"/>
    <cellStyle name="20% - Accent3 5" xfId="23"/>
    <cellStyle name="20% - Accent3 6" xfId="24"/>
    <cellStyle name="20% - Accent3 7" xfId="25"/>
    <cellStyle name="20% - Accent3 8" xfId="26"/>
    <cellStyle name="20% - Accent3 9" xfId="27"/>
    <cellStyle name="20% - Accent4 10" xfId="28"/>
    <cellStyle name="20% - Accent4 2" xfId="29"/>
    <cellStyle name="20% - Accent4 3" xfId="30"/>
    <cellStyle name="20% - Accent4 4" xfId="31"/>
    <cellStyle name="20% - Accent4 5" xfId="32"/>
    <cellStyle name="20% - Accent4 6" xfId="33"/>
    <cellStyle name="20% - Accent4 7" xfId="34"/>
    <cellStyle name="20% - Accent4 8" xfId="35"/>
    <cellStyle name="20% - Accent4 9" xfId="36"/>
    <cellStyle name="20% - Accent5 10" xfId="37"/>
    <cellStyle name="20% - Accent5 2" xfId="38"/>
    <cellStyle name="20% - Accent5 3" xfId="39"/>
    <cellStyle name="20% - Accent5 4" xfId="40"/>
    <cellStyle name="20% - Accent5 5" xfId="41"/>
    <cellStyle name="20% - Accent5 6" xfId="42"/>
    <cellStyle name="20% - Accent5 7" xfId="43"/>
    <cellStyle name="20% - Accent5 8" xfId="44"/>
    <cellStyle name="20% - Accent5 9" xfId="45"/>
    <cellStyle name="20% - Accent6 10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Accent6 7" xfId="52"/>
    <cellStyle name="20% - Accent6 8" xfId="53"/>
    <cellStyle name="20% - Accent6 9" xfId="54"/>
    <cellStyle name="40% - Accent1 10" xfId="55"/>
    <cellStyle name="40% - Accent1 2" xfId="56"/>
    <cellStyle name="40% - Accent1 3" xfId="57"/>
    <cellStyle name="40% - Accent1 4" xfId="58"/>
    <cellStyle name="40% - Accent1 5" xfId="59"/>
    <cellStyle name="40% - Accent1 6" xfId="60"/>
    <cellStyle name="40% - Accent1 7" xfId="61"/>
    <cellStyle name="40% - Accent1 8" xfId="62"/>
    <cellStyle name="40% - Accent1 9" xfId="63"/>
    <cellStyle name="40% - Accent2 10" xfId="64"/>
    <cellStyle name="40% - Accent2 2" xfId="65"/>
    <cellStyle name="40% - Accent2 3" xfId="66"/>
    <cellStyle name="40% - Accent2 4" xfId="67"/>
    <cellStyle name="40% - Accent2 5" xfId="68"/>
    <cellStyle name="40% - Accent2 6" xfId="69"/>
    <cellStyle name="40% - Accent2 7" xfId="70"/>
    <cellStyle name="40% - Accent2 8" xfId="71"/>
    <cellStyle name="40% - Accent2 9" xfId="72"/>
    <cellStyle name="40% - Accent3 10" xfId="73"/>
    <cellStyle name="40% - Accent3 2" xfId="74"/>
    <cellStyle name="40% - Accent3 3" xfId="75"/>
    <cellStyle name="40% - Accent3 4" xfId="76"/>
    <cellStyle name="40% - Accent3 5" xfId="77"/>
    <cellStyle name="40% - Accent3 6" xfId="78"/>
    <cellStyle name="40% - Accent3 7" xfId="79"/>
    <cellStyle name="40% - Accent3 8" xfId="80"/>
    <cellStyle name="40% - Accent3 9" xfId="81"/>
    <cellStyle name="40% - Accent4 10" xfId="82"/>
    <cellStyle name="40% - Accent4 2" xfId="83"/>
    <cellStyle name="40% - Accent4 3" xfId="84"/>
    <cellStyle name="40% - Accent4 4" xfId="85"/>
    <cellStyle name="40% - Accent4 5" xfId="86"/>
    <cellStyle name="40% - Accent4 6" xfId="87"/>
    <cellStyle name="40% - Accent4 7" xfId="88"/>
    <cellStyle name="40% - Accent4 8" xfId="89"/>
    <cellStyle name="40% - Accent4 9" xfId="90"/>
    <cellStyle name="40% - Accent5 10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5 8" xfId="98"/>
    <cellStyle name="40% - Accent5 9" xfId="99"/>
    <cellStyle name="40% - Accent6 10" xfId="100"/>
    <cellStyle name="40% - Accent6 2" xfId="101"/>
    <cellStyle name="40% - Accent6 3" xfId="102"/>
    <cellStyle name="40% - Accent6 4" xfId="103"/>
    <cellStyle name="40% - Accent6 5" xfId="104"/>
    <cellStyle name="40% - Accent6 6" xfId="105"/>
    <cellStyle name="40% - Accent6 7" xfId="106"/>
    <cellStyle name="40% - Accent6 8" xfId="107"/>
    <cellStyle name="40% - Accent6 9" xfId="108"/>
    <cellStyle name="60% - Accent1 10" xfId="109"/>
    <cellStyle name="60% - Accent1 2" xfId="110"/>
    <cellStyle name="60% - Accent1 3" xfId="111"/>
    <cellStyle name="60% - Accent1 4" xfId="112"/>
    <cellStyle name="60% - Accent1 5" xfId="113"/>
    <cellStyle name="60% - Accent1 6" xfId="114"/>
    <cellStyle name="60% - Accent1 7" xfId="115"/>
    <cellStyle name="60% - Accent1 8" xfId="116"/>
    <cellStyle name="60% - Accent1 9" xfId="117"/>
    <cellStyle name="60% - Accent2 10" xfId="118"/>
    <cellStyle name="60% - Accent2 2" xfId="119"/>
    <cellStyle name="60% - Accent2 3" xfId="120"/>
    <cellStyle name="60% - Accent2 4" xfId="121"/>
    <cellStyle name="60% - Accent2 5" xfId="122"/>
    <cellStyle name="60% - Accent2 6" xfId="123"/>
    <cellStyle name="60% - Accent2 7" xfId="124"/>
    <cellStyle name="60% - Accent2 8" xfId="125"/>
    <cellStyle name="60% - Accent2 9" xfId="126"/>
    <cellStyle name="60% - Accent3 10" xfId="127"/>
    <cellStyle name="60% - Accent3 2" xfId="128"/>
    <cellStyle name="60% - Accent3 3" xfId="129"/>
    <cellStyle name="60% - Accent3 4" xfId="130"/>
    <cellStyle name="60% - Accent3 5" xfId="131"/>
    <cellStyle name="60% - Accent3 6" xfId="132"/>
    <cellStyle name="60% - Accent3 7" xfId="133"/>
    <cellStyle name="60% - Accent3 8" xfId="134"/>
    <cellStyle name="60% - Accent3 9" xfId="135"/>
    <cellStyle name="60% - Accent4 10" xfId="136"/>
    <cellStyle name="60% - Accent4 2" xfId="137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4 8" xfId="143"/>
    <cellStyle name="60% - Accent4 9" xfId="144"/>
    <cellStyle name="60% - Accent5 10" xfId="145"/>
    <cellStyle name="60% - Accent5 2" xfId="146"/>
    <cellStyle name="60% - Accent5 3" xfId="147"/>
    <cellStyle name="60% - Accent5 4" xfId="148"/>
    <cellStyle name="60% - Accent5 5" xfId="149"/>
    <cellStyle name="60% - Accent5 6" xfId="150"/>
    <cellStyle name="60% - Accent5 7" xfId="151"/>
    <cellStyle name="60% - Accent5 8" xfId="152"/>
    <cellStyle name="60% - Accent5 9" xfId="153"/>
    <cellStyle name="60% - Accent6 10" xfId="154"/>
    <cellStyle name="60% - Accent6 2" xfId="155"/>
    <cellStyle name="60% - Accent6 3" xfId="156"/>
    <cellStyle name="60% - Accent6 4" xfId="157"/>
    <cellStyle name="60% - Accent6 5" xfId="158"/>
    <cellStyle name="60% - Accent6 6" xfId="159"/>
    <cellStyle name="60% - Accent6 7" xfId="160"/>
    <cellStyle name="60% - Accent6 8" xfId="161"/>
    <cellStyle name="60% - Accent6 9" xfId="162"/>
    <cellStyle name="Accent1 10" xfId="163"/>
    <cellStyle name="Accent1 2" xfId="164"/>
    <cellStyle name="Accent1 3" xfId="165"/>
    <cellStyle name="Accent1 4" xfId="166"/>
    <cellStyle name="Accent1 5" xfId="167"/>
    <cellStyle name="Accent1 6" xfId="168"/>
    <cellStyle name="Accent1 7" xfId="169"/>
    <cellStyle name="Accent1 8" xfId="170"/>
    <cellStyle name="Accent1 9" xfId="171"/>
    <cellStyle name="Accent2 10" xfId="172"/>
    <cellStyle name="Accent2 2" xfId="173"/>
    <cellStyle name="Accent2 3" xfId="174"/>
    <cellStyle name="Accent2 4" xfId="175"/>
    <cellStyle name="Accent2 5" xfId="176"/>
    <cellStyle name="Accent2 6" xfId="177"/>
    <cellStyle name="Accent2 7" xfId="178"/>
    <cellStyle name="Accent2 8" xfId="179"/>
    <cellStyle name="Accent2 9" xfId="180"/>
    <cellStyle name="Accent3 10" xfId="181"/>
    <cellStyle name="Accent3 2" xfId="182"/>
    <cellStyle name="Accent3 3" xfId="183"/>
    <cellStyle name="Accent3 4" xfId="184"/>
    <cellStyle name="Accent3 5" xfId="185"/>
    <cellStyle name="Accent3 6" xfId="186"/>
    <cellStyle name="Accent3 7" xfId="187"/>
    <cellStyle name="Accent3 8" xfId="188"/>
    <cellStyle name="Accent3 9" xfId="189"/>
    <cellStyle name="Accent4 10" xfId="190"/>
    <cellStyle name="Accent4 2" xfId="191"/>
    <cellStyle name="Accent4 3" xfId="192"/>
    <cellStyle name="Accent4 4" xfId="193"/>
    <cellStyle name="Accent4 5" xfId="194"/>
    <cellStyle name="Accent4 6" xfId="195"/>
    <cellStyle name="Accent4 7" xfId="196"/>
    <cellStyle name="Accent4 8" xfId="197"/>
    <cellStyle name="Accent4 9" xfId="198"/>
    <cellStyle name="Accent5 10" xfId="199"/>
    <cellStyle name="Accent5 2" xfId="200"/>
    <cellStyle name="Accent5 3" xfId="201"/>
    <cellStyle name="Accent5 4" xfId="202"/>
    <cellStyle name="Accent5 5" xfId="203"/>
    <cellStyle name="Accent5 6" xfId="204"/>
    <cellStyle name="Accent5 7" xfId="205"/>
    <cellStyle name="Accent5 8" xfId="206"/>
    <cellStyle name="Accent5 9" xfId="207"/>
    <cellStyle name="Accent6 10" xfId="208"/>
    <cellStyle name="Accent6 2" xfId="209"/>
    <cellStyle name="Accent6 3" xfId="210"/>
    <cellStyle name="Accent6 4" xfId="211"/>
    <cellStyle name="Accent6 5" xfId="212"/>
    <cellStyle name="Accent6 6" xfId="213"/>
    <cellStyle name="Accent6 7" xfId="214"/>
    <cellStyle name="Accent6 8" xfId="215"/>
    <cellStyle name="Accent6 9" xfId="216"/>
    <cellStyle name="Bad 10" xfId="217"/>
    <cellStyle name="Bad 2" xfId="218"/>
    <cellStyle name="Bad 3" xfId="219"/>
    <cellStyle name="Bad 4" xfId="220"/>
    <cellStyle name="Bad 5" xfId="221"/>
    <cellStyle name="Bad 6" xfId="222"/>
    <cellStyle name="Bad 7" xfId="223"/>
    <cellStyle name="Bad 8" xfId="224"/>
    <cellStyle name="Bad 9" xfId="225"/>
    <cellStyle name="Calculation 10" xfId="226"/>
    <cellStyle name="Calculation 2" xfId="227"/>
    <cellStyle name="Calculation 3" xfId="228"/>
    <cellStyle name="Calculation 4" xfId="229"/>
    <cellStyle name="Calculation 5" xfId="230"/>
    <cellStyle name="Calculation 6" xfId="231"/>
    <cellStyle name="Calculation 7" xfId="232"/>
    <cellStyle name="Calculation 8" xfId="233"/>
    <cellStyle name="Calculation 9" xfId="234"/>
    <cellStyle name="Check Cell 10" xfId="235"/>
    <cellStyle name="Check Cell 2" xfId="236"/>
    <cellStyle name="Check Cell 3" xfId="237"/>
    <cellStyle name="Check Cell 4" xfId="238"/>
    <cellStyle name="Check Cell 5" xfId="239"/>
    <cellStyle name="Check Cell 6" xfId="240"/>
    <cellStyle name="Check Cell 7" xfId="241"/>
    <cellStyle name="Check Cell 8" xfId="242"/>
    <cellStyle name="Check Cell 9" xfId="243"/>
    <cellStyle name="Explanatory Text 10" xfId="244"/>
    <cellStyle name="Explanatory Text 2" xfId="245"/>
    <cellStyle name="Explanatory Text 3" xfId="246"/>
    <cellStyle name="Explanatory Text 4" xfId="247"/>
    <cellStyle name="Explanatory Text 5" xfId="248"/>
    <cellStyle name="Explanatory Text 6" xfId="249"/>
    <cellStyle name="Explanatory Text 7" xfId="250"/>
    <cellStyle name="Explanatory Text 8" xfId="251"/>
    <cellStyle name="Explanatory Text 9" xfId="252"/>
    <cellStyle name="Followed Hyperlink 10" xfId="253"/>
    <cellStyle name="Followed Hyperlink 2" xfId="254"/>
    <cellStyle name="Followed Hyperlink 3" xfId="255"/>
    <cellStyle name="Followed Hyperlink 4" xfId="256"/>
    <cellStyle name="Followed Hyperlink 5" xfId="257"/>
    <cellStyle name="Followed Hyperlink 6" xfId="258"/>
    <cellStyle name="Followed Hyperlink 7" xfId="259"/>
    <cellStyle name="Followed Hyperlink 8" xfId="260"/>
    <cellStyle name="Followed Hyperlink 9" xfId="261"/>
    <cellStyle name="Good 10" xfId="262"/>
    <cellStyle name="Good 2" xfId="263"/>
    <cellStyle name="Good 3" xfId="264"/>
    <cellStyle name="Good 4" xfId="265"/>
    <cellStyle name="Good 5" xfId="266"/>
    <cellStyle name="Good 6" xfId="267"/>
    <cellStyle name="Good 7" xfId="268"/>
    <cellStyle name="Good 8" xfId="269"/>
    <cellStyle name="Good 9" xfId="270"/>
    <cellStyle name="Heading 1 10" xfId="271"/>
    <cellStyle name="Heading 1 2" xfId="272"/>
    <cellStyle name="Heading 1 3" xfId="273"/>
    <cellStyle name="Heading 1 4" xfId="274"/>
    <cellStyle name="Heading 1 5" xfId="275"/>
    <cellStyle name="Heading 1 6" xfId="276"/>
    <cellStyle name="Heading 1 7" xfId="277"/>
    <cellStyle name="Heading 1 8" xfId="278"/>
    <cellStyle name="Heading 1 9" xfId="279"/>
    <cellStyle name="Heading 2 10" xfId="280"/>
    <cellStyle name="Heading 2 2" xfId="281"/>
    <cellStyle name="Heading 2 3" xfId="282"/>
    <cellStyle name="Heading 2 4" xfId="283"/>
    <cellStyle name="Heading 2 5" xfId="284"/>
    <cellStyle name="Heading 2 6" xfId="285"/>
    <cellStyle name="Heading 2 7" xfId="286"/>
    <cellStyle name="Heading 2 8" xfId="287"/>
    <cellStyle name="Heading 2 9" xfId="288"/>
    <cellStyle name="Heading 3 10" xfId="289"/>
    <cellStyle name="Heading 3 2" xfId="290"/>
    <cellStyle name="Heading 3 3" xfId="291"/>
    <cellStyle name="Heading 3 4" xfId="292"/>
    <cellStyle name="Heading 3 5" xfId="293"/>
    <cellStyle name="Heading 3 6" xfId="294"/>
    <cellStyle name="Heading 3 7" xfId="295"/>
    <cellStyle name="Heading 3 8" xfId="296"/>
    <cellStyle name="Heading 3 9" xfId="297"/>
    <cellStyle name="Heading 4 10" xfId="298"/>
    <cellStyle name="Heading 4 2" xfId="299"/>
    <cellStyle name="Heading 4 3" xfId="300"/>
    <cellStyle name="Heading 4 4" xfId="301"/>
    <cellStyle name="Heading 4 5" xfId="302"/>
    <cellStyle name="Heading 4 6" xfId="303"/>
    <cellStyle name="Heading 4 7" xfId="304"/>
    <cellStyle name="Heading 4 8" xfId="305"/>
    <cellStyle name="Heading 4 9" xfId="306"/>
    <cellStyle name="Hyperlink 10" xfId="307"/>
    <cellStyle name="Hyperlink 2" xfId="308"/>
    <cellStyle name="Hyperlink 3" xfId="309"/>
    <cellStyle name="Hyperlink 4" xfId="310"/>
    <cellStyle name="Hyperlink 5" xfId="311"/>
    <cellStyle name="Hyperlink 6" xfId="312"/>
    <cellStyle name="Hyperlink 7" xfId="313"/>
    <cellStyle name="Hyperlink 8" xfId="314"/>
    <cellStyle name="Hyperlink 9" xfId="315"/>
    <cellStyle name="Input 10" xfId="316"/>
    <cellStyle name="Input 2" xfId="317"/>
    <cellStyle name="Input 3" xfId="318"/>
    <cellStyle name="Input 4" xfId="319"/>
    <cellStyle name="Input 5" xfId="320"/>
    <cellStyle name="Input 6" xfId="321"/>
    <cellStyle name="Input 7" xfId="322"/>
    <cellStyle name="Input 8" xfId="323"/>
    <cellStyle name="Input 9" xfId="324"/>
    <cellStyle name="Linked Cell 10" xfId="325"/>
    <cellStyle name="Linked Cell 2" xfId="326"/>
    <cellStyle name="Linked Cell 3" xfId="327"/>
    <cellStyle name="Linked Cell 4" xfId="328"/>
    <cellStyle name="Linked Cell 5" xfId="329"/>
    <cellStyle name="Linked Cell 6" xfId="330"/>
    <cellStyle name="Linked Cell 7" xfId="331"/>
    <cellStyle name="Linked Cell 8" xfId="332"/>
    <cellStyle name="Linked Cell 9" xfId="333"/>
    <cellStyle name="Neutral 10" xfId="334"/>
    <cellStyle name="Neutral 2" xfId="335"/>
    <cellStyle name="Neutral 3" xfId="336"/>
    <cellStyle name="Neutral 4" xfId="337"/>
    <cellStyle name="Neutral 5" xfId="338"/>
    <cellStyle name="Neutral 6" xfId="339"/>
    <cellStyle name="Neutral 7" xfId="340"/>
    <cellStyle name="Neutral 8" xfId="341"/>
    <cellStyle name="Neutral 9" xfId="342"/>
    <cellStyle name="Normal" xfId="0" builtinId="0"/>
    <cellStyle name="Normal 10" xfId="343"/>
    <cellStyle name="Normal 2" xfId="344"/>
    <cellStyle name="Normal 3" xfId="345"/>
    <cellStyle name="Normal 4" xfId="346"/>
    <cellStyle name="Normal 5" xfId="347"/>
    <cellStyle name="Normal 6" xfId="348"/>
    <cellStyle name="Normal 7" xfId="349"/>
    <cellStyle name="Normal 8" xfId="350"/>
    <cellStyle name="Normal 9" xfId="351"/>
    <cellStyle name="Note 2" xfId="352"/>
    <cellStyle name="Output 10" xfId="353"/>
    <cellStyle name="Output 2" xfId="354"/>
    <cellStyle name="Output 3" xfId="355"/>
    <cellStyle name="Output 4" xfId="356"/>
    <cellStyle name="Output 5" xfId="357"/>
    <cellStyle name="Output 6" xfId="358"/>
    <cellStyle name="Output 7" xfId="359"/>
    <cellStyle name="Output 8" xfId="360"/>
    <cellStyle name="Output 9" xfId="361"/>
    <cellStyle name="Percent" xfId="362" builtinId="5"/>
    <cellStyle name="Percent 10" xfId="363"/>
    <cellStyle name="Title 10" xfId="364"/>
    <cellStyle name="Title 2" xfId="365"/>
    <cellStyle name="Title 3" xfId="366"/>
    <cellStyle name="Title 4" xfId="367"/>
    <cellStyle name="Title 5" xfId="368"/>
    <cellStyle name="Title 6" xfId="369"/>
    <cellStyle name="Title 7" xfId="370"/>
    <cellStyle name="Title 8" xfId="371"/>
    <cellStyle name="Title 9" xfId="372"/>
    <cellStyle name="Total 10" xfId="373"/>
    <cellStyle name="Total 2" xfId="374"/>
    <cellStyle name="Total 3" xfId="375"/>
    <cellStyle name="Total 4" xfId="376"/>
    <cellStyle name="Total 5" xfId="377"/>
    <cellStyle name="Total 6" xfId="378"/>
    <cellStyle name="Total 7" xfId="379"/>
    <cellStyle name="Total 8" xfId="380"/>
    <cellStyle name="Total 9" xfId="381"/>
    <cellStyle name="Warning Text 10" xfId="382"/>
    <cellStyle name="Warning Text 2" xfId="383"/>
    <cellStyle name="Warning Text 3" xfId="384"/>
    <cellStyle name="Warning Text 4" xfId="385"/>
    <cellStyle name="Warning Text 5" xfId="386"/>
    <cellStyle name="Warning Text 6" xfId="387"/>
    <cellStyle name="Warning Text 7" xfId="388"/>
    <cellStyle name="Warning Text 8" xfId="389"/>
    <cellStyle name="Warning Text 9" xfId="3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Aliens and E.U. citizens as a percentage of the total number of foreign employees in Cyprus</a:t>
            </a:r>
          </a:p>
        </c:rich>
      </c:tx>
      <c:layout>
        <c:manualLayout>
          <c:xMode val="edge"/>
          <c:yMode val="edge"/>
          <c:x val="0.13168724811037971"/>
          <c:y val="3.3333466228113895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9.9103021958320783E-2"/>
          <c:y val="0.43158164723080711"/>
          <c:w val="0.47736689462086396"/>
          <c:h val="0.353847039881409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l-GR"/>
              </a:p>
            </c:txPr>
            <c:showPercent val="1"/>
            <c:showLeaderLines val="1"/>
          </c:dLbls>
          <c:cat>
            <c:strRef>
              <c:f>graphs!$B$1:$B$2</c:f>
              <c:strCache>
                <c:ptCount val="2"/>
                <c:pt idx="0">
                  <c:v>Aliens</c:v>
                </c:pt>
                <c:pt idx="1">
                  <c:v>E.U. citizens</c:v>
                </c:pt>
              </c:strCache>
            </c:strRef>
          </c:cat>
          <c:val>
            <c:numRef>
              <c:f>graphs!$A$1:$A$2</c:f>
              <c:numCache>
                <c:formatCode>_-* #,##0\ _Δ_ρ_χ_-;\-* #,##0\ _Δ_ρ_χ_-;_-* "-"\ _Δ_ρ_χ_-;_-@_-</c:formatCode>
                <c:ptCount val="2"/>
                <c:pt idx="0">
                  <c:v>63076.333333333328</c:v>
                </c:pt>
                <c:pt idx="1">
                  <c:v>86772.666666666642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26051661575091"/>
          <c:y val="0.54372092096082925"/>
          <c:w val="0.15363524231602257"/>
          <c:h val="0.125641383434665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28575</xdr:rowOff>
    </xdr:from>
    <xdr:to>
      <xdr:col>11</xdr:col>
      <xdr:colOff>76200</xdr:colOff>
      <xdr:row>27</xdr:row>
      <xdr:rowOff>66675</xdr:rowOff>
    </xdr:to>
    <xdr:graphicFrame macro="">
      <xdr:nvGraphicFramePr>
        <xdr:cNvPr id="13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opLeftCell="A16" zoomScale="90" zoomScaleNormal="90" workbookViewId="0">
      <selection activeCell="A36" sqref="A36"/>
    </sheetView>
  </sheetViews>
  <sheetFormatPr defaultRowHeight="12.75"/>
  <cols>
    <col min="1" max="1" width="60.85546875" customWidth="1"/>
    <col min="2" max="2" width="13.42578125" customWidth="1"/>
    <col min="3" max="3" width="13.85546875" customWidth="1"/>
    <col min="4" max="4" width="12" customWidth="1"/>
    <col min="5" max="5" width="13" customWidth="1"/>
    <col min="6" max="6" width="15" style="29" customWidth="1"/>
    <col min="7" max="7" width="17.7109375" style="29" customWidth="1"/>
  </cols>
  <sheetData>
    <row r="1" spans="1:7">
      <c r="A1" s="82" t="s">
        <v>44</v>
      </c>
      <c r="B1" s="82"/>
      <c r="C1" s="82"/>
      <c r="D1" s="82"/>
      <c r="E1" s="82"/>
      <c r="F1" s="82"/>
      <c r="G1" s="82"/>
    </row>
    <row r="2" spans="1:7" ht="13.5" thickBot="1"/>
    <row r="3" spans="1:7" ht="15.95" customHeight="1">
      <c r="A3" s="15" t="s">
        <v>0</v>
      </c>
      <c r="B3" s="58" t="s">
        <v>31</v>
      </c>
      <c r="C3" s="59" t="s">
        <v>32</v>
      </c>
      <c r="D3" s="60" t="s">
        <v>33</v>
      </c>
      <c r="E3" s="60" t="s">
        <v>34</v>
      </c>
      <c r="F3" s="41" t="s">
        <v>47</v>
      </c>
      <c r="G3" s="42" t="s">
        <v>5</v>
      </c>
    </row>
    <row r="4" spans="1:7" ht="15.95" customHeight="1">
      <c r="A4" s="61" t="s">
        <v>8</v>
      </c>
      <c r="B4" s="62">
        <v>4708</v>
      </c>
      <c r="C4" s="76">
        <v>4698</v>
      </c>
      <c r="D4" s="76">
        <v>4494</v>
      </c>
      <c r="E4" s="63"/>
      <c r="F4" s="48">
        <f>AVERAGE(B4,C4,D4,E4)</f>
        <v>4633.333333333333</v>
      </c>
      <c r="G4" s="49">
        <f>F4/F27</f>
        <v>7.3455971336317372E-2</v>
      </c>
    </row>
    <row r="5" spans="1:7" ht="15.95" customHeight="1">
      <c r="A5" s="61" t="s">
        <v>9</v>
      </c>
      <c r="B5" s="62">
        <v>99</v>
      </c>
      <c r="C5" s="62">
        <v>103</v>
      </c>
      <c r="D5" s="62">
        <v>95</v>
      </c>
      <c r="E5" s="64"/>
      <c r="F5" s="48">
        <f t="shared" ref="F5:F26" si="0">AVERAGE(B5,C5,D5,E5)</f>
        <v>99</v>
      </c>
      <c r="G5" s="50">
        <f>F5/F27</f>
        <v>1.5695268695601627E-3</v>
      </c>
    </row>
    <row r="6" spans="1:7" ht="15.95" customHeight="1">
      <c r="A6" s="61" t="s">
        <v>10</v>
      </c>
      <c r="B6" s="62">
        <v>3003</v>
      </c>
      <c r="C6" s="62">
        <v>3111</v>
      </c>
      <c r="D6" s="62">
        <v>3280</v>
      </c>
      <c r="E6" s="64"/>
      <c r="F6" s="48">
        <f t="shared" si="0"/>
        <v>3131.3333333333335</v>
      </c>
      <c r="G6" s="50">
        <f>F6/F27</f>
        <v>4.964355357793996E-2</v>
      </c>
    </row>
    <row r="7" spans="1:7" ht="18.75" customHeight="1">
      <c r="A7" s="61" t="s">
        <v>11</v>
      </c>
      <c r="B7" s="62">
        <v>13</v>
      </c>
      <c r="C7" s="62">
        <v>13</v>
      </c>
      <c r="D7" s="62">
        <v>14</v>
      </c>
      <c r="E7" s="64"/>
      <c r="F7" s="48">
        <f t="shared" si="0"/>
        <v>13.333333333333334</v>
      </c>
      <c r="G7" s="50">
        <f>F7/F27</f>
        <v>2.113840901764529E-4</v>
      </c>
    </row>
    <row r="8" spans="1:7" ht="15.95" customHeight="1">
      <c r="A8" s="61" t="s">
        <v>12</v>
      </c>
      <c r="B8" s="62">
        <v>170</v>
      </c>
      <c r="C8" s="62">
        <v>161</v>
      </c>
      <c r="D8" s="62">
        <v>193</v>
      </c>
      <c r="E8" s="64"/>
      <c r="F8" s="48">
        <f t="shared" si="0"/>
        <v>174.66666666666666</v>
      </c>
      <c r="G8" s="50">
        <f>F8/F27</f>
        <v>2.7691315813115325E-3</v>
      </c>
    </row>
    <row r="9" spans="1:7" ht="15.95" customHeight="1">
      <c r="A9" s="61" t="s">
        <v>13</v>
      </c>
      <c r="B9" s="62">
        <v>4998</v>
      </c>
      <c r="C9" s="62">
        <v>5130</v>
      </c>
      <c r="D9" s="62">
        <v>5847</v>
      </c>
      <c r="E9" s="64"/>
      <c r="F9" s="48">
        <f t="shared" si="0"/>
        <v>5325</v>
      </c>
      <c r="G9" s="50">
        <f>F9/F27</f>
        <v>8.4421521014220874E-2</v>
      </c>
    </row>
    <row r="10" spans="1:7" ht="18.75" customHeight="1">
      <c r="A10" s="61" t="s">
        <v>14</v>
      </c>
      <c r="B10" s="62">
        <v>4991</v>
      </c>
      <c r="C10" s="62">
        <v>4906</v>
      </c>
      <c r="D10" s="62">
        <v>5096</v>
      </c>
      <c r="E10" s="64"/>
      <c r="F10" s="48">
        <f t="shared" si="0"/>
        <v>4997.666666666667</v>
      </c>
      <c r="G10" s="50">
        <f>F10/F27</f>
        <v>7.9232041600388964E-2</v>
      </c>
    </row>
    <row r="11" spans="1:7" ht="15.95" customHeight="1">
      <c r="A11" s="61" t="s">
        <v>15</v>
      </c>
      <c r="B11" s="62">
        <v>1439</v>
      </c>
      <c r="C11" s="62">
        <v>1075</v>
      </c>
      <c r="D11" s="62">
        <v>1170</v>
      </c>
      <c r="E11" s="64"/>
      <c r="F11" s="48">
        <f t="shared" si="0"/>
        <v>1228</v>
      </c>
      <c r="G11" s="50">
        <f>F11/F27</f>
        <v>1.9468474705251312E-2</v>
      </c>
    </row>
    <row r="12" spans="1:7" ht="15.95" customHeight="1">
      <c r="A12" s="61" t="s">
        <v>29</v>
      </c>
      <c r="B12" s="62">
        <v>1453</v>
      </c>
      <c r="C12" s="62">
        <v>1548</v>
      </c>
      <c r="D12" s="62">
        <v>1728</v>
      </c>
      <c r="E12" s="64"/>
      <c r="F12" s="48">
        <f t="shared" si="0"/>
        <v>1576.3333333333333</v>
      </c>
      <c r="G12" s="50">
        <f>F12/F27</f>
        <v>2.4990884061111142E-2</v>
      </c>
    </row>
    <row r="13" spans="1:7" ht="15.95" customHeight="1">
      <c r="A13" s="61" t="s">
        <v>30</v>
      </c>
      <c r="B13" s="62">
        <v>5209</v>
      </c>
      <c r="C13" s="62">
        <v>5133</v>
      </c>
      <c r="D13" s="62">
        <v>5658</v>
      </c>
      <c r="E13" s="64"/>
      <c r="F13" s="48">
        <f t="shared" si="0"/>
        <v>5333.333333333333</v>
      </c>
      <c r="G13" s="50">
        <f>F13/F27</f>
        <v>8.4553636070581153E-2</v>
      </c>
    </row>
    <row r="14" spans="1:7" ht="15.95" customHeight="1">
      <c r="A14" s="61" t="s">
        <v>16</v>
      </c>
      <c r="B14" s="62">
        <v>2066</v>
      </c>
      <c r="C14" s="62">
        <v>2093</v>
      </c>
      <c r="D14" s="62">
        <v>2193</v>
      </c>
      <c r="E14" s="64"/>
      <c r="F14" s="48">
        <f t="shared" si="0"/>
        <v>2117.3333333333335</v>
      </c>
      <c r="G14" s="50">
        <f>F14/F27</f>
        <v>3.3567793520020719E-2</v>
      </c>
    </row>
    <row r="15" spans="1:7" ht="15.95" customHeight="1">
      <c r="A15" s="61" t="s">
        <v>17</v>
      </c>
      <c r="B15" s="62">
        <v>2381</v>
      </c>
      <c r="C15" s="62">
        <v>2380</v>
      </c>
      <c r="D15" s="62">
        <v>2418</v>
      </c>
      <c r="E15" s="64"/>
      <c r="F15" s="48">
        <f t="shared" si="0"/>
        <v>2393</v>
      </c>
      <c r="G15" s="50">
        <f>F15/F27</f>
        <v>3.793815958441888E-2</v>
      </c>
    </row>
    <row r="16" spans="1:7" ht="15.95" customHeight="1">
      <c r="A16" s="61" t="s">
        <v>18</v>
      </c>
      <c r="B16" s="62">
        <v>322</v>
      </c>
      <c r="C16" s="62">
        <v>325</v>
      </c>
      <c r="D16" s="62">
        <v>342</v>
      </c>
      <c r="E16" s="64"/>
      <c r="F16" s="48">
        <f t="shared" si="0"/>
        <v>329.66666666666669</v>
      </c>
      <c r="G16" s="50">
        <f>F16/F27</f>
        <v>5.2264716296127976E-3</v>
      </c>
    </row>
    <row r="17" spans="1:8" ht="15.95" customHeight="1">
      <c r="A17" s="61" t="s">
        <v>19</v>
      </c>
      <c r="B17" s="62">
        <v>2747</v>
      </c>
      <c r="C17" s="62">
        <v>2786</v>
      </c>
      <c r="D17" s="62">
        <v>2898</v>
      </c>
      <c r="E17" s="64"/>
      <c r="F17" s="48">
        <f t="shared" si="0"/>
        <v>2810.3333333333335</v>
      </c>
      <c r="G17" s="50">
        <f>F17/F27</f>
        <v>4.4554481606941858E-2</v>
      </c>
    </row>
    <row r="18" spans="1:8" ht="15.95" customHeight="1">
      <c r="A18" s="61" t="s">
        <v>20</v>
      </c>
      <c r="B18" s="62">
        <v>1512</v>
      </c>
      <c r="C18" s="62">
        <v>1541</v>
      </c>
      <c r="D18" s="62">
        <v>1704</v>
      </c>
      <c r="E18" s="64"/>
      <c r="F18" s="48">
        <f t="shared" si="0"/>
        <v>1585.6666666666667</v>
      </c>
      <c r="G18" s="50">
        <f>F18/F27</f>
        <v>2.5138852924234661E-2</v>
      </c>
    </row>
    <row r="19" spans="1:8" ht="15" customHeight="1">
      <c r="A19" s="61" t="s">
        <v>21</v>
      </c>
      <c r="B19" s="62">
        <v>863</v>
      </c>
      <c r="C19" s="62">
        <v>863</v>
      </c>
      <c r="D19" s="62">
        <v>872</v>
      </c>
      <c r="E19" s="64"/>
      <c r="F19" s="48">
        <f t="shared" si="0"/>
        <v>866</v>
      </c>
      <c r="G19" s="50">
        <f>F19/F27</f>
        <v>1.3729396656960616E-2</v>
      </c>
    </row>
    <row r="20" spans="1:8" ht="15.95" customHeight="1">
      <c r="A20" s="61" t="s">
        <v>22</v>
      </c>
      <c r="B20" s="62">
        <v>527</v>
      </c>
      <c r="C20" s="62">
        <v>532</v>
      </c>
      <c r="D20" s="62">
        <v>474</v>
      </c>
      <c r="E20" s="64"/>
      <c r="F20" s="48">
        <f t="shared" si="0"/>
        <v>511</v>
      </c>
      <c r="G20" s="50">
        <f>F20/F27</f>
        <v>8.1012952560125563E-3</v>
      </c>
    </row>
    <row r="21" spans="1:8" ht="15.95" customHeight="1">
      <c r="A21" s="61" t="s">
        <v>23</v>
      </c>
      <c r="B21" s="62">
        <v>505</v>
      </c>
      <c r="C21" s="62">
        <v>511</v>
      </c>
      <c r="D21" s="62">
        <v>530</v>
      </c>
      <c r="E21" s="64"/>
      <c r="F21" s="48">
        <f t="shared" si="0"/>
        <v>515.33333333333337</v>
      </c>
      <c r="G21" s="50">
        <f>F21/F27</f>
        <v>8.169995085319905E-3</v>
      </c>
    </row>
    <row r="22" spans="1:8" ht="15.95" customHeight="1">
      <c r="A22" s="61" t="s">
        <v>24</v>
      </c>
      <c r="B22" s="62">
        <v>590</v>
      </c>
      <c r="C22" s="62">
        <v>556</v>
      </c>
      <c r="D22" s="62">
        <v>557</v>
      </c>
      <c r="E22" s="64"/>
      <c r="F22" s="48">
        <f t="shared" si="0"/>
        <v>567.66666666666663</v>
      </c>
      <c r="G22" s="50">
        <f>F22/F27</f>
        <v>8.9996776392624808E-3</v>
      </c>
    </row>
    <row r="23" spans="1:8" ht="15.95" customHeight="1">
      <c r="A23" s="61" t="s">
        <v>25</v>
      </c>
      <c r="B23" s="62">
        <v>979</v>
      </c>
      <c r="C23" s="62">
        <v>973</v>
      </c>
      <c r="D23" s="62">
        <v>1030</v>
      </c>
      <c r="E23" s="64"/>
      <c r="F23" s="48">
        <f t="shared" si="0"/>
        <v>994</v>
      </c>
      <c r="G23" s="50">
        <f>F23/F27</f>
        <v>1.5758683922654563E-2</v>
      </c>
    </row>
    <row r="24" spans="1:8" ht="25.5" customHeight="1">
      <c r="A24" s="61" t="s">
        <v>26</v>
      </c>
      <c r="B24" s="62">
        <v>23345</v>
      </c>
      <c r="C24" s="62">
        <v>22968</v>
      </c>
      <c r="D24" s="62">
        <v>23009</v>
      </c>
      <c r="E24" s="64"/>
      <c r="F24" s="48">
        <f t="shared" si="0"/>
        <v>23107.333333333332</v>
      </c>
      <c r="G24" s="50">
        <f>F24/F27</f>
        <v>0.36633919748030164</v>
      </c>
    </row>
    <row r="25" spans="1:8">
      <c r="A25" s="61" t="s">
        <v>27</v>
      </c>
      <c r="B25">
        <v>82</v>
      </c>
      <c r="C25" s="62">
        <v>84</v>
      </c>
      <c r="D25" s="62">
        <v>82</v>
      </c>
      <c r="E25" s="64"/>
      <c r="F25" s="48">
        <f t="shared" si="0"/>
        <v>82.666666666666671</v>
      </c>
      <c r="G25" s="50">
        <f>F25/F27</f>
        <v>1.3105813590940079E-3</v>
      </c>
    </row>
    <row r="26" spans="1:8" ht="13.5" thickBot="1">
      <c r="A26" s="61" t="s">
        <v>38</v>
      </c>
      <c r="B26" s="66">
        <v>680</v>
      </c>
      <c r="C26" s="62">
        <v>674</v>
      </c>
      <c r="D26" s="62">
        <v>699</v>
      </c>
      <c r="E26" s="64"/>
      <c r="F26" s="48">
        <f t="shared" si="0"/>
        <v>684.33333333333337</v>
      </c>
      <c r="G26" s="74">
        <f>F26/F27</f>
        <v>1.0849288428306444E-2</v>
      </c>
    </row>
    <row r="27" spans="1:8" ht="17.25" customHeight="1" thickBot="1">
      <c r="A27" s="65" t="s">
        <v>28</v>
      </c>
      <c r="B27" s="67">
        <f>SUM(B4:B26)</f>
        <v>62682</v>
      </c>
      <c r="C27" s="67">
        <f>SUM(C4:C26)</f>
        <v>62164</v>
      </c>
      <c r="D27" s="67">
        <f t="shared" ref="D27:F27" si="1">SUM(D4:D26)</f>
        <v>64383</v>
      </c>
      <c r="E27" s="67">
        <f t="shared" si="1"/>
        <v>0</v>
      </c>
      <c r="F27" s="67">
        <f t="shared" si="1"/>
        <v>63076.333333333328</v>
      </c>
      <c r="G27" s="75">
        <f>F27/F27</f>
        <v>1</v>
      </c>
    </row>
    <row r="28" spans="1:8">
      <c r="A28" s="14"/>
      <c r="B28" s="56"/>
      <c r="C28" s="13"/>
      <c r="D28" s="13"/>
      <c r="E28" s="13"/>
      <c r="F28" s="43"/>
      <c r="G28" s="44"/>
    </row>
    <row r="29" spans="1:8" ht="14.25">
      <c r="A29" s="55"/>
      <c r="B29" s="56"/>
      <c r="C29" s="56"/>
      <c r="D29" s="56"/>
      <c r="E29" s="56"/>
      <c r="F29" s="56"/>
      <c r="G29" s="56"/>
    </row>
    <row r="30" spans="1:8" ht="14.25" customHeight="1">
      <c r="A30" s="72" t="s">
        <v>35</v>
      </c>
      <c r="B30" s="12"/>
      <c r="C30" s="73"/>
      <c r="D30" s="73"/>
      <c r="E30" s="73"/>
      <c r="F30" s="73"/>
      <c r="G30" s="73"/>
    </row>
    <row r="31" spans="1:8" ht="13.5" customHeight="1">
      <c r="A31" s="12" t="s">
        <v>48</v>
      </c>
      <c r="B31" s="57"/>
      <c r="D31" s="12" t="s">
        <v>39</v>
      </c>
      <c r="H31" s="10"/>
    </row>
    <row r="32" spans="1:8" s="78" customFormat="1" ht="30" customHeight="1">
      <c r="A32" s="83" t="s">
        <v>49</v>
      </c>
      <c r="B32" s="83"/>
      <c r="C32" s="83"/>
      <c r="D32" s="83"/>
      <c r="E32" s="83"/>
      <c r="F32" s="83"/>
      <c r="G32" s="83"/>
      <c r="H32" s="77"/>
    </row>
    <row r="34" spans="1:8">
      <c r="A34" s="3" t="s">
        <v>1</v>
      </c>
    </row>
    <row r="35" spans="1:8">
      <c r="H35" s="4"/>
    </row>
    <row r="36" spans="1:8">
      <c r="F36" s="81" t="s">
        <v>2</v>
      </c>
      <c r="G36" s="81"/>
      <c r="H36" s="5"/>
    </row>
    <row r="37" spans="1:8">
      <c r="A37" s="11">
        <v>44140</v>
      </c>
      <c r="B37" s="1"/>
      <c r="F37" s="80" t="s">
        <v>3</v>
      </c>
      <c r="G37" s="80"/>
    </row>
    <row r="38" spans="1:8">
      <c r="A38" s="6"/>
      <c r="B38" s="1"/>
      <c r="C38" s="1"/>
      <c r="D38" s="1"/>
      <c r="E38" s="1"/>
    </row>
    <row r="39" spans="1:8">
      <c r="A39" s="1"/>
      <c r="B39" s="1"/>
      <c r="C39" s="1"/>
      <c r="D39" s="1"/>
      <c r="E39" s="1"/>
    </row>
    <row r="40" spans="1:8">
      <c r="A40" s="1"/>
      <c r="C40" s="1"/>
      <c r="D40" s="1"/>
      <c r="E40" s="1"/>
    </row>
  </sheetData>
  <mergeCells count="4">
    <mergeCell ref="F37:G37"/>
    <mergeCell ref="F36:G36"/>
    <mergeCell ref="A1:G1"/>
    <mergeCell ref="A32:G32"/>
  </mergeCells>
  <phoneticPr fontId="8" type="noConversion"/>
  <pageMargins left="0.15748031496062992" right="0.15748031496062992" top="0.39370078740157483" bottom="0.19685039370078741" header="0.51181102362204722" footer="0.28000000000000003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opLeftCell="B16" workbookViewId="0">
      <selection activeCell="A36" sqref="A36"/>
    </sheetView>
  </sheetViews>
  <sheetFormatPr defaultRowHeight="12.75"/>
  <cols>
    <col min="1" max="1" width="61.140625" customWidth="1"/>
    <col min="2" max="2" width="13.140625" bestFit="1" customWidth="1"/>
    <col min="3" max="4" width="11.85546875" customWidth="1"/>
    <col min="5" max="5" width="13.140625" bestFit="1" customWidth="1"/>
    <col min="6" max="6" width="14.140625" style="29" customWidth="1"/>
    <col min="7" max="7" width="18.140625" style="29" customWidth="1"/>
  </cols>
  <sheetData>
    <row r="1" spans="1:7" ht="12.75" customHeight="1">
      <c r="A1" s="82" t="s">
        <v>45</v>
      </c>
      <c r="B1" s="82"/>
      <c r="C1" s="82"/>
      <c r="D1" s="82"/>
      <c r="E1" s="82"/>
      <c r="F1" s="82"/>
      <c r="G1" s="82"/>
    </row>
    <row r="2" spans="1:7" ht="13.5" thickBot="1"/>
    <row r="3" spans="1:7" ht="15.95" customHeight="1">
      <c r="A3" s="15" t="s">
        <v>0</v>
      </c>
      <c r="B3" s="26" t="s">
        <v>31</v>
      </c>
      <c r="C3" s="27" t="s">
        <v>32</v>
      </c>
      <c r="D3" s="17" t="s">
        <v>33</v>
      </c>
      <c r="E3" s="17" t="s">
        <v>34</v>
      </c>
      <c r="F3" s="45" t="s">
        <v>36</v>
      </c>
      <c r="G3" s="42" t="s">
        <v>5</v>
      </c>
    </row>
    <row r="4" spans="1:7" ht="15.95" customHeight="1">
      <c r="A4" s="19" t="s">
        <v>8</v>
      </c>
      <c r="B4" s="33">
        <v>937</v>
      </c>
      <c r="C4" s="33">
        <v>916</v>
      </c>
      <c r="D4" s="33">
        <v>875</v>
      </c>
      <c r="E4" s="30"/>
      <c r="F4" s="48">
        <f>AVERAGE(B4,C4,D4,E4)</f>
        <v>909.33333333333337</v>
      </c>
      <c r="G4" s="49">
        <f>F4/F27</f>
        <v>1.0479490469349031E-2</v>
      </c>
    </row>
    <row r="5" spans="1:7" ht="15.95" customHeight="1">
      <c r="A5" s="19" t="s">
        <v>9</v>
      </c>
      <c r="B5" s="34">
        <v>96</v>
      </c>
      <c r="C5" s="34">
        <v>93</v>
      </c>
      <c r="D5" s="34">
        <v>94</v>
      </c>
      <c r="E5" s="30"/>
      <c r="F5" s="48">
        <f t="shared" ref="F5:F26" si="0">AVERAGE(B5,C5,D5,E5)</f>
        <v>94.333333333333329</v>
      </c>
      <c r="G5" s="50">
        <f>F5/F27</f>
        <v>1.0871318925314425E-3</v>
      </c>
    </row>
    <row r="6" spans="1:7" ht="15.95" customHeight="1">
      <c r="A6" s="19" t="s">
        <v>10</v>
      </c>
      <c r="B6" s="34">
        <v>8860</v>
      </c>
      <c r="C6" s="34">
        <v>8389</v>
      </c>
      <c r="D6" s="34">
        <v>8758</v>
      </c>
      <c r="E6" s="32"/>
      <c r="F6" s="48">
        <f t="shared" si="0"/>
        <v>8669</v>
      </c>
      <c r="G6" s="50">
        <f>F6/F27</f>
        <v>9.9904731904824129E-2</v>
      </c>
    </row>
    <row r="7" spans="1:7" ht="15.95" customHeight="1">
      <c r="A7" s="19" t="s">
        <v>11</v>
      </c>
      <c r="B7" s="34">
        <v>46</v>
      </c>
      <c r="C7" s="34">
        <v>49</v>
      </c>
      <c r="D7" s="34">
        <v>50</v>
      </c>
      <c r="E7" s="31"/>
      <c r="F7" s="48">
        <f t="shared" si="0"/>
        <v>48.333333333333336</v>
      </c>
      <c r="G7" s="50">
        <f>F7/F27</f>
        <v>5.5701104034296535E-4</v>
      </c>
    </row>
    <row r="8" spans="1:7" ht="15.95" customHeight="1">
      <c r="A8" s="19" t="s">
        <v>12</v>
      </c>
      <c r="B8" s="34">
        <v>382</v>
      </c>
      <c r="C8" s="34">
        <v>376</v>
      </c>
      <c r="D8" s="34">
        <v>375</v>
      </c>
      <c r="E8" s="31"/>
      <c r="F8" s="48">
        <f t="shared" si="0"/>
        <v>377.66666666666669</v>
      </c>
      <c r="G8" s="50">
        <f>F8/F27</f>
        <v>4.3523690255764117E-3</v>
      </c>
    </row>
    <row r="9" spans="1:7" ht="15.95" customHeight="1">
      <c r="A9" s="19" t="s">
        <v>13</v>
      </c>
      <c r="B9" s="34">
        <v>11777</v>
      </c>
      <c r="C9" s="34">
        <v>11689</v>
      </c>
      <c r="D9" s="34">
        <v>12441</v>
      </c>
      <c r="E9" s="32"/>
      <c r="F9" s="48">
        <f t="shared" si="0"/>
        <v>11969</v>
      </c>
      <c r="G9" s="50">
        <f>F9/F27</f>
        <v>0.13793514086617142</v>
      </c>
    </row>
    <row r="10" spans="1:7" ht="15.95" customHeight="1">
      <c r="A10" s="19" t="s">
        <v>14</v>
      </c>
      <c r="B10" s="34">
        <v>14477</v>
      </c>
      <c r="C10" s="34">
        <v>14379</v>
      </c>
      <c r="D10" s="34">
        <v>14669</v>
      </c>
      <c r="E10" s="32"/>
      <c r="F10" s="48">
        <f t="shared" si="0"/>
        <v>14508.333333333334</v>
      </c>
      <c r="G10" s="50">
        <f>F10/F27</f>
        <v>0.16719934848915563</v>
      </c>
    </row>
    <row r="11" spans="1:7" ht="15.95" customHeight="1">
      <c r="A11" s="19" t="s">
        <v>15</v>
      </c>
      <c r="B11" s="34">
        <v>4886</v>
      </c>
      <c r="C11" s="34">
        <v>3874</v>
      </c>
      <c r="D11" s="34">
        <v>4293</v>
      </c>
      <c r="E11" s="31"/>
      <c r="F11" s="48">
        <f t="shared" si="0"/>
        <v>4351</v>
      </c>
      <c r="G11" s="50">
        <f>F11/F27</f>
        <v>5.0142517997218798E-2</v>
      </c>
    </row>
    <row r="12" spans="1:7" ht="15.95" customHeight="1">
      <c r="A12" s="19" t="s">
        <v>29</v>
      </c>
      <c r="B12" s="34">
        <v>6396</v>
      </c>
      <c r="C12" s="34">
        <v>6800</v>
      </c>
      <c r="D12" s="34">
        <v>8064</v>
      </c>
      <c r="E12" s="31"/>
      <c r="F12" s="48">
        <f t="shared" si="0"/>
        <v>7086.666666666667</v>
      </c>
      <c r="G12" s="50">
        <f>F12/F27</f>
        <v>8.1669342880630644E-2</v>
      </c>
    </row>
    <row r="13" spans="1:7" ht="15.95" customHeight="1">
      <c r="A13" s="19" t="s">
        <v>30</v>
      </c>
      <c r="B13" s="34">
        <v>10572</v>
      </c>
      <c r="C13" s="34">
        <v>10434</v>
      </c>
      <c r="D13" s="34">
        <v>11681</v>
      </c>
      <c r="E13" s="32"/>
      <c r="F13" s="48">
        <f t="shared" si="0"/>
        <v>10895.666666666666</v>
      </c>
      <c r="G13" s="50">
        <f>F13/F27</f>
        <v>0.12556565431510694</v>
      </c>
    </row>
    <row r="14" spans="1:7" ht="15.95" customHeight="1">
      <c r="A14" s="19" t="s">
        <v>16</v>
      </c>
      <c r="B14" s="34">
        <v>2612</v>
      </c>
      <c r="C14" s="34">
        <v>2646</v>
      </c>
      <c r="D14" s="34">
        <v>2753</v>
      </c>
      <c r="E14" s="31"/>
      <c r="F14" s="48">
        <f t="shared" si="0"/>
        <v>2670.3333333333335</v>
      </c>
      <c r="G14" s="50">
        <f>F14/F27</f>
        <v>3.0773899615086173E-2</v>
      </c>
    </row>
    <row r="15" spans="1:7" ht="15.95" customHeight="1">
      <c r="A15" s="19" t="s">
        <v>17</v>
      </c>
      <c r="B15" s="34">
        <v>2553</v>
      </c>
      <c r="C15" s="34">
        <v>2553</v>
      </c>
      <c r="D15" s="34">
        <v>2757</v>
      </c>
      <c r="E15" s="31"/>
      <c r="F15" s="48">
        <f t="shared" si="0"/>
        <v>2621</v>
      </c>
      <c r="G15" s="50">
        <f>F15/F27</f>
        <v>3.0205364208391285E-2</v>
      </c>
    </row>
    <row r="16" spans="1:7" ht="15.95" customHeight="1">
      <c r="A16" s="19" t="s">
        <v>18</v>
      </c>
      <c r="B16" s="34">
        <v>799</v>
      </c>
      <c r="C16" s="34">
        <v>801</v>
      </c>
      <c r="D16" s="34">
        <v>870</v>
      </c>
      <c r="E16" s="31"/>
      <c r="F16" s="48">
        <f t="shared" si="0"/>
        <v>823.33333333333337</v>
      </c>
      <c r="G16" s="50">
        <f>F16/F27</f>
        <v>9.488394963083617E-3</v>
      </c>
    </row>
    <row r="17" spans="1:8" ht="15.95" customHeight="1">
      <c r="A17" s="19" t="s">
        <v>19</v>
      </c>
      <c r="B17" s="34">
        <v>5722</v>
      </c>
      <c r="C17" s="34">
        <v>5795</v>
      </c>
      <c r="D17" s="34">
        <v>6001</v>
      </c>
      <c r="E17" s="31"/>
      <c r="F17" s="48">
        <f t="shared" si="0"/>
        <v>5839.333333333333</v>
      </c>
      <c r="G17" s="50">
        <f>F17/F27</f>
        <v>6.7294616584331488E-2</v>
      </c>
    </row>
    <row r="18" spans="1:8" ht="15.95" customHeight="1">
      <c r="A18" s="19" t="s">
        <v>20</v>
      </c>
      <c r="B18" s="34">
        <v>4253</v>
      </c>
      <c r="C18" s="34">
        <v>4349</v>
      </c>
      <c r="D18" s="34">
        <v>4617</v>
      </c>
      <c r="E18" s="31"/>
      <c r="F18" s="48">
        <f t="shared" si="0"/>
        <v>4406.333333333333</v>
      </c>
      <c r="G18" s="50">
        <f>F18/F27</f>
        <v>5.0780199602025226E-2</v>
      </c>
    </row>
    <row r="19" spans="1:8" ht="15.95" customHeight="1">
      <c r="A19" s="19" t="s">
        <v>21</v>
      </c>
      <c r="B19" s="34">
        <v>1898</v>
      </c>
      <c r="C19" s="34">
        <v>1921</v>
      </c>
      <c r="D19" s="34">
        <v>1949</v>
      </c>
      <c r="E19" s="31"/>
      <c r="F19" s="48">
        <f t="shared" si="0"/>
        <v>1922.6666666666667</v>
      </c>
      <c r="G19" s="50">
        <f>F19/F27</f>
        <v>2.2157515039298095E-2</v>
      </c>
    </row>
    <row r="20" spans="1:8" ht="15.95" customHeight="1">
      <c r="A20" s="19" t="s">
        <v>22</v>
      </c>
      <c r="B20" s="34">
        <v>2587</v>
      </c>
      <c r="C20" s="34">
        <v>2574</v>
      </c>
      <c r="D20" s="34">
        <v>2336</v>
      </c>
      <c r="E20" s="31"/>
      <c r="F20" s="48">
        <f t="shared" si="0"/>
        <v>2499</v>
      </c>
      <c r="G20" s="50">
        <f>F20/F27</f>
        <v>2.8799391513456625E-2</v>
      </c>
    </row>
    <row r="21" spans="1:8" ht="15.95" customHeight="1">
      <c r="A21" s="19" t="s">
        <v>23</v>
      </c>
      <c r="B21" s="34">
        <v>1964</v>
      </c>
      <c r="C21" s="34">
        <v>1992</v>
      </c>
      <c r="D21" s="34">
        <v>2063</v>
      </c>
      <c r="E21" s="31"/>
      <c r="F21" s="48">
        <f t="shared" si="0"/>
        <v>2006.3333333333333</v>
      </c>
      <c r="G21" s="50">
        <f>F21/F27</f>
        <v>2.3121720357409021E-2</v>
      </c>
    </row>
    <row r="22" spans="1:8" ht="15.95" customHeight="1">
      <c r="A22" s="19" t="s">
        <v>24</v>
      </c>
      <c r="B22" s="34">
        <v>1976</v>
      </c>
      <c r="C22" s="34">
        <v>1904</v>
      </c>
      <c r="D22" s="34">
        <v>1991</v>
      </c>
      <c r="E22" s="31"/>
      <c r="F22" s="48">
        <f t="shared" si="0"/>
        <v>1957</v>
      </c>
      <c r="G22" s="50">
        <f>F22/F27</f>
        <v>2.2553184950714133E-2</v>
      </c>
    </row>
    <row r="23" spans="1:8" ht="15.95" customHeight="1">
      <c r="A23" s="19" t="s">
        <v>25</v>
      </c>
      <c r="B23" s="34">
        <v>1967</v>
      </c>
      <c r="C23" s="34">
        <v>1960</v>
      </c>
      <c r="D23" s="34">
        <v>2007</v>
      </c>
      <c r="E23" s="31"/>
      <c r="F23" s="48">
        <f t="shared" si="0"/>
        <v>1978</v>
      </c>
      <c r="G23" s="50">
        <f>F23/F27</f>
        <v>2.2795196644104523E-2</v>
      </c>
    </row>
    <row r="24" spans="1:8" ht="25.5" customHeight="1">
      <c r="A24" s="19" t="s">
        <v>26</v>
      </c>
      <c r="B24" s="34">
        <v>375</v>
      </c>
      <c r="C24" s="34">
        <v>360</v>
      </c>
      <c r="D24" s="34">
        <v>361</v>
      </c>
      <c r="E24" s="35"/>
      <c r="F24" s="48">
        <f t="shared" si="0"/>
        <v>365.33333333333331</v>
      </c>
      <c r="G24" s="50">
        <f>F24/F27</f>
        <v>4.2102351739026888E-3</v>
      </c>
    </row>
    <row r="25" spans="1:8" ht="14.25" customHeight="1">
      <c r="A25" s="20" t="s">
        <v>27</v>
      </c>
      <c r="B25" s="34">
        <v>97</v>
      </c>
      <c r="C25" s="34">
        <v>97</v>
      </c>
      <c r="D25" s="34">
        <v>104</v>
      </c>
      <c r="E25" s="35"/>
      <c r="F25" s="48">
        <f t="shared" si="0"/>
        <v>99.333333333333329</v>
      </c>
      <c r="G25" s="50">
        <f>F25/F27</f>
        <v>1.1447537242910597E-3</v>
      </c>
    </row>
    <row r="26" spans="1:8" ht="14.25" customHeight="1" thickBot="1">
      <c r="A26" s="19" t="s">
        <v>38</v>
      </c>
      <c r="B26" s="34">
        <v>676</v>
      </c>
      <c r="C26" s="34">
        <v>669</v>
      </c>
      <c r="D26" s="34">
        <v>681</v>
      </c>
      <c r="E26" s="35"/>
      <c r="F26" s="48">
        <f t="shared" si="0"/>
        <v>675.33333333333337</v>
      </c>
      <c r="G26" s="74">
        <f>F26/F27</f>
        <v>7.7827887429989502E-3</v>
      </c>
    </row>
    <row r="27" spans="1:8" ht="15.75" customHeight="1" thickBot="1">
      <c r="A27" s="18" t="s">
        <v>28</v>
      </c>
      <c r="B27" s="36">
        <f>SUM(B4:B26)</f>
        <v>85908</v>
      </c>
      <c r="C27" s="36">
        <f t="shared" ref="C27:F27" si="1">SUM(C4:C26)</f>
        <v>84620</v>
      </c>
      <c r="D27" s="36">
        <f t="shared" si="1"/>
        <v>89790</v>
      </c>
      <c r="E27" s="36">
        <f t="shared" si="1"/>
        <v>0</v>
      </c>
      <c r="F27" s="36">
        <f t="shared" si="1"/>
        <v>86772.666666666642</v>
      </c>
      <c r="G27" s="75">
        <f>F27/F27</f>
        <v>1</v>
      </c>
    </row>
    <row r="28" spans="1:8" ht="15.75" customHeight="1">
      <c r="A28" s="69"/>
      <c r="B28" s="70"/>
      <c r="C28" s="70"/>
      <c r="D28" s="70"/>
      <c r="E28" s="70"/>
      <c r="F28" s="70"/>
      <c r="G28" s="71"/>
    </row>
    <row r="29" spans="1:8">
      <c r="A29" s="68"/>
      <c r="B29" s="21"/>
      <c r="C29" s="1"/>
      <c r="D29" s="1"/>
      <c r="E29" s="1"/>
      <c r="G29" s="46"/>
    </row>
    <row r="30" spans="1:8" ht="12.75" customHeight="1">
      <c r="A30" s="86" t="s">
        <v>37</v>
      </c>
      <c r="B30" s="86"/>
      <c r="C30" s="86"/>
      <c r="D30" s="86"/>
      <c r="E30" s="86"/>
      <c r="F30" s="86"/>
      <c r="G30" s="86"/>
    </row>
    <row r="31" spans="1:8">
      <c r="A31" s="8"/>
    </row>
    <row r="32" spans="1:8" s="78" customFormat="1" ht="26.25" customHeight="1">
      <c r="A32" s="83" t="s">
        <v>50</v>
      </c>
      <c r="B32" s="83"/>
      <c r="C32" s="83"/>
      <c r="D32" s="83"/>
      <c r="E32" s="83"/>
      <c r="F32" s="83"/>
      <c r="G32" s="83"/>
      <c r="H32" s="77"/>
    </row>
    <row r="33" spans="1:7" s="29" customFormat="1">
      <c r="A33" s="79" t="s">
        <v>1</v>
      </c>
    </row>
    <row r="35" spans="1:7">
      <c r="E35" s="85" t="s">
        <v>2</v>
      </c>
      <c r="F35" s="85"/>
      <c r="G35" s="85"/>
    </row>
    <row r="36" spans="1:7">
      <c r="A36" s="11">
        <f>aliens!A37</f>
        <v>44140</v>
      </c>
      <c r="E36" s="84" t="s">
        <v>3</v>
      </c>
      <c r="F36" s="84"/>
      <c r="G36" s="84"/>
    </row>
  </sheetData>
  <mergeCells count="5">
    <mergeCell ref="E36:G36"/>
    <mergeCell ref="E35:G35"/>
    <mergeCell ref="A1:G1"/>
    <mergeCell ref="A30:G30"/>
    <mergeCell ref="A32:G32"/>
  </mergeCells>
  <phoneticPr fontId="8" type="noConversion"/>
  <pageMargins left="0.15748031496062992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zoomScale="75" zoomScaleNormal="75" workbookViewId="0">
      <selection activeCell="D3" sqref="D3"/>
    </sheetView>
  </sheetViews>
  <sheetFormatPr defaultRowHeight="12.75"/>
  <cols>
    <col min="1" max="1" width="12.5703125" customWidth="1"/>
  </cols>
  <sheetData>
    <row r="1" spans="1:2">
      <c r="A1" s="7">
        <f>aliens!F27</f>
        <v>63076.333333333328</v>
      </c>
      <c r="B1" t="s">
        <v>6</v>
      </c>
    </row>
    <row r="2" spans="1:2">
      <c r="A2" s="7">
        <f>europeans!F27</f>
        <v>86772.666666666642</v>
      </c>
      <c r="B2" t="s">
        <v>7</v>
      </c>
    </row>
    <row r="31" spans="1:1" ht="14.25">
      <c r="A31" s="28"/>
    </row>
    <row r="32" spans="1:1" ht="14.25">
      <c r="A32" s="28"/>
    </row>
  </sheetData>
  <phoneticPr fontId="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topLeftCell="C1" zoomScale="95" zoomScaleSheetLayoutView="95" workbookViewId="0">
      <selection activeCell="A30" sqref="A30:G30"/>
    </sheetView>
  </sheetViews>
  <sheetFormatPr defaultRowHeight="12.75"/>
  <cols>
    <col min="1" max="1" width="61.42578125" customWidth="1"/>
    <col min="2" max="2" width="12.7109375" customWidth="1"/>
    <col min="3" max="4" width="12.5703125" customWidth="1"/>
    <col min="5" max="5" width="12.7109375" customWidth="1"/>
    <col min="6" max="6" width="14.5703125" style="29" customWidth="1"/>
    <col min="7" max="7" width="18.28515625" style="29" customWidth="1"/>
    <col min="8" max="9" width="9.140625" customWidth="1"/>
    <col min="16" max="16" width="11.85546875" customWidth="1"/>
  </cols>
  <sheetData>
    <row r="1" spans="1:9" ht="12.75" customHeight="1">
      <c r="A1" s="82" t="s">
        <v>46</v>
      </c>
      <c r="B1" s="82"/>
      <c r="C1" s="82"/>
      <c r="D1" s="82"/>
      <c r="E1" s="82"/>
      <c r="F1" s="82"/>
      <c r="G1" s="82"/>
    </row>
    <row r="2" spans="1:9" ht="13.5" thickBot="1"/>
    <row r="3" spans="1:9" ht="15.95" customHeight="1">
      <c r="A3" s="24" t="s">
        <v>0</v>
      </c>
      <c r="B3" s="16" t="s">
        <v>31</v>
      </c>
      <c r="C3" s="17" t="s">
        <v>32</v>
      </c>
      <c r="D3" s="17" t="s">
        <v>33</v>
      </c>
      <c r="E3" s="25" t="s">
        <v>34</v>
      </c>
      <c r="F3" s="47" t="s">
        <v>40</v>
      </c>
      <c r="G3" s="42" t="s">
        <v>5</v>
      </c>
    </row>
    <row r="4" spans="1:9" ht="15.95" customHeight="1">
      <c r="A4" s="19" t="s">
        <v>8</v>
      </c>
      <c r="B4" s="37">
        <v>5645</v>
      </c>
      <c r="C4" s="37">
        <v>5614</v>
      </c>
      <c r="D4" s="37">
        <f>SUM(aliens!D4,europeans!D4)</f>
        <v>5369</v>
      </c>
      <c r="E4" s="31"/>
      <c r="F4" s="48">
        <f>AVERAGE(B4,C4,D4,E4)</f>
        <v>5542.666666666667</v>
      </c>
      <c r="G4" s="49">
        <f>F4/F27</f>
        <v>3.6988346046130875E-2</v>
      </c>
    </row>
    <row r="5" spans="1:9" ht="15.95" customHeight="1">
      <c r="A5" s="19" t="s">
        <v>9</v>
      </c>
      <c r="B5" s="39">
        <v>195</v>
      </c>
      <c r="C5" s="39">
        <v>196</v>
      </c>
      <c r="D5" s="37">
        <f>SUM(aliens!D5,europeans!D5)</f>
        <v>189</v>
      </c>
      <c r="E5" s="31"/>
      <c r="F5" s="48">
        <f t="shared" ref="F5:F26" si="0">AVERAGE(B5,C5,D5,E5)</f>
        <v>193.33333333333334</v>
      </c>
      <c r="G5" s="50">
        <f>F5/F27</f>
        <v>1.290187677817892E-3</v>
      </c>
    </row>
    <row r="6" spans="1:9" ht="15.95" customHeight="1">
      <c r="A6" s="19" t="s">
        <v>10</v>
      </c>
      <c r="B6" s="38">
        <v>11863</v>
      </c>
      <c r="C6" s="39">
        <v>11500</v>
      </c>
      <c r="D6" s="37">
        <f>SUM(aliens!D6,europeans!D6)</f>
        <v>12038</v>
      </c>
      <c r="E6" s="32"/>
      <c r="F6" s="48">
        <f t="shared" si="0"/>
        <v>11800.333333333334</v>
      </c>
      <c r="G6" s="50">
        <f>F6/F27</f>
        <v>7.8748162038674477E-2</v>
      </c>
    </row>
    <row r="7" spans="1:9" ht="15.95" customHeight="1">
      <c r="A7" s="19" t="s">
        <v>11</v>
      </c>
      <c r="B7" s="38">
        <v>59</v>
      </c>
      <c r="C7" s="39">
        <v>62</v>
      </c>
      <c r="D7" s="37">
        <f>SUM(aliens!D7,europeans!D7)</f>
        <v>64</v>
      </c>
      <c r="E7" s="31"/>
      <c r="F7" s="48">
        <f t="shared" si="0"/>
        <v>61.666666666666664</v>
      </c>
      <c r="G7" s="50">
        <f>F7/F27</f>
        <v>4.1152537999363794E-4</v>
      </c>
    </row>
    <row r="8" spans="1:9" ht="15.95" customHeight="1">
      <c r="A8" s="19" t="s">
        <v>12</v>
      </c>
      <c r="B8" s="39">
        <v>552</v>
      </c>
      <c r="C8" s="39">
        <v>537</v>
      </c>
      <c r="D8" s="37">
        <f>SUM(aliens!D8,europeans!D8)</f>
        <v>568</v>
      </c>
      <c r="E8" s="31"/>
      <c r="F8" s="48">
        <f t="shared" si="0"/>
        <v>552.33333333333337</v>
      </c>
      <c r="G8" s="50">
        <f>F8/F27</f>
        <v>3.6859327278349089E-3</v>
      </c>
    </row>
    <row r="9" spans="1:9" ht="15.95" customHeight="1">
      <c r="A9" s="19" t="s">
        <v>13</v>
      </c>
      <c r="B9" s="39">
        <v>16775</v>
      </c>
      <c r="C9" s="38">
        <v>16819</v>
      </c>
      <c r="D9" s="37">
        <f>SUM(aliens!D9,europeans!D9)</f>
        <v>18288</v>
      </c>
      <c r="E9" s="32"/>
      <c r="F9" s="48">
        <f t="shared" si="0"/>
        <v>17294</v>
      </c>
      <c r="G9" s="50">
        <f>F9/F27</f>
        <v>0.11540951224232392</v>
      </c>
    </row>
    <row r="10" spans="1:9" ht="15.95" customHeight="1">
      <c r="A10" s="19" t="s">
        <v>14</v>
      </c>
      <c r="B10" s="39">
        <v>19468</v>
      </c>
      <c r="C10" s="38">
        <v>19285</v>
      </c>
      <c r="D10" s="37">
        <f>SUM(aliens!D10,europeans!D10)</f>
        <v>19765</v>
      </c>
      <c r="E10" s="32"/>
      <c r="F10" s="48">
        <f t="shared" si="0"/>
        <v>19506</v>
      </c>
      <c r="G10" s="50">
        <f>F10/F27</f>
        <v>0.13017103884577139</v>
      </c>
    </row>
    <row r="11" spans="1:9" ht="15.95" customHeight="1">
      <c r="A11" s="19" t="s">
        <v>15</v>
      </c>
      <c r="B11" s="39">
        <v>6325</v>
      </c>
      <c r="C11" s="38">
        <v>4949</v>
      </c>
      <c r="D11" s="37">
        <f>SUM(aliens!D11,europeans!D11)</f>
        <v>5463</v>
      </c>
      <c r="E11" s="31"/>
      <c r="F11" s="48">
        <f t="shared" si="0"/>
        <v>5579</v>
      </c>
      <c r="G11" s="50">
        <f>F11/F27</f>
        <v>3.7230812351100102E-2</v>
      </c>
    </row>
    <row r="12" spans="1:9" ht="15.95" customHeight="1">
      <c r="A12" s="19" t="s">
        <v>29</v>
      </c>
      <c r="B12" s="38">
        <v>7849</v>
      </c>
      <c r="C12" s="38">
        <v>8348</v>
      </c>
      <c r="D12" s="37">
        <f>SUM(aliens!D12,europeans!D12)</f>
        <v>9792</v>
      </c>
      <c r="E12" s="32"/>
      <c r="F12" s="48">
        <f t="shared" si="0"/>
        <v>8663</v>
      </c>
      <c r="G12" s="50">
        <f>F12/F27</f>
        <v>5.7811530273808955E-2</v>
      </c>
      <c r="I12" t="s">
        <v>42</v>
      </c>
    </row>
    <row r="13" spans="1:9" ht="14.25" customHeight="1">
      <c r="A13" s="19" t="s">
        <v>30</v>
      </c>
      <c r="B13" s="38">
        <v>15781</v>
      </c>
      <c r="C13" s="38">
        <v>15567</v>
      </c>
      <c r="D13" s="37">
        <f>SUM(aliens!D13,europeans!D13)</f>
        <v>17339</v>
      </c>
      <c r="E13" s="32"/>
      <c r="F13" s="48">
        <f t="shared" si="0"/>
        <v>16229</v>
      </c>
      <c r="G13" s="50">
        <f>F13/F27</f>
        <v>0.10830235770675811</v>
      </c>
    </row>
    <row r="14" spans="1:9" ht="15.95" customHeight="1">
      <c r="A14" s="19" t="s">
        <v>16</v>
      </c>
      <c r="B14" s="38">
        <v>4678</v>
      </c>
      <c r="C14" s="38">
        <v>4739</v>
      </c>
      <c r="D14" s="37">
        <f>SUM(aliens!D14,europeans!D14)</f>
        <v>4946</v>
      </c>
      <c r="E14" s="31"/>
      <c r="F14" s="48">
        <f t="shared" si="0"/>
        <v>4787.666666666667</v>
      </c>
      <c r="G14" s="50">
        <f>F14/F27</f>
        <v>3.1949940718100658E-2</v>
      </c>
    </row>
    <row r="15" spans="1:9" ht="15.95" customHeight="1">
      <c r="A15" s="19" t="s">
        <v>17</v>
      </c>
      <c r="B15" s="38">
        <v>4934</v>
      </c>
      <c r="C15" s="38">
        <v>4933</v>
      </c>
      <c r="D15" s="37">
        <f>SUM(aliens!D15,europeans!D15)</f>
        <v>5175</v>
      </c>
      <c r="E15" s="31"/>
      <c r="F15" s="48">
        <f t="shared" si="0"/>
        <v>5014</v>
      </c>
      <c r="G15" s="50">
        <f>F15/F27</f>
        <v>3.3460350085752988E-2</v>
      </c>
    </row>
    <row r="16" spans="1:9" ht="15.95" customHeight="1">
      <c r="A16" s="19" t="s">
        <v>18</v>
      </c>
      <c r="B16" s="38">
        <v>1121</v>
      </c>
      <c r="C16" s="38">
        <v>1126</v>
      </c>
      <c r="D16" s="37">
        <f>SUM(aliens!D16,europeans!D16)</f>
        <v>1212</v>
      </c>
      <c r="E16" s="31"/>
      <c r="F16" s="48">
        <f t="shared" si="0"/>
        <v>1153</v>
      </c>
      <c r="G16" s="50">
        <f>F16/F27</f>
        <v>7.6944123751242904E-3</v>
      </c>
    </row>
    <row r="17" spans="1:7" ht="15.95" customHeight="1">
      <c r="A17" s="19" t="s">
        <v>19</v>
      </c>
      <c r="B17" s="38">
        <v>8469</v>
      </c>
      <c r="C17" s="38">
        <v>8581</v>
      </c>
      <c r="D17" s="37">
        <f>SUM(aliens!D17,europeans!D17)</f>
        <v>8899</v>
      </c>
      <c r="E17" s="31"/>
      <c r="F17" s="48">
        <f t="shared" si="0"/>
        <v>8649.6666666666661</v>
      </c>
      <c r="G17" s="50">
        <f>F17/F27</f>
        <v>5.7722551813269789E-2</v>
      </c>
    </row>
    <row r="18" spans="1:7" ht="15.95" customHeight="1">
      <c r="A18" s="19" t="s">
        <v>20</v>
      </c>
      <c r="B18" s="38">
        <v>5765</v>
      </c>
      <c r="C18" s="38">
        <v>5890</v>
      </c>
      <c r="D18" s="37">
        <f>SUM(aliens!D18,europeans!D18)</f>
        <v>6321</v>
      </c>
      <c r="E18" s="31"/>
      <c r="F18" s="48">
        <f t="shared" si="0"/>
        <v>5992</v>
      </c>
      <c r="G18" s="50">
        <f>F18/F27</f>
        <v>3.9986920166300732E-2</v>
      </c>
    </row>
    <row r="19" spans="1:7" ht="15.95" customHeight="1">
      <c r="A19" s="19" t="s">
        <v>21</v>
      </c>
      <c r="B19" s="38">
        <v>2761</v>
      </c>
      <c r="C19" s="38">
        <v>2784</v>
      </c>
      <c r="D19" s="37">
        <f>SUM(aliens!D19,europeans!D19)</f>
        <v>2821</v>
      </c>
      <c r="E19" s="31"/>
      <c r="F19" s="48">
        <f t="shared" si="0"/>
        <v>2788.6666666666665</v>
      </c>
      <c r="G19" s="50">
        <f>F19/F27</f>
        <v>1.8609845021766352E-2</v>
      </c>
    </row>
    <row r="20" spans="1:7" ht="15.95" customHeight="1">
      <c r="A20" s="19" t="s">
        <v>22</v>
      </c>
      <c r="B20" s="38">
        <v>3114</v>
      </c>
      <c r="C20" s="38">
        <v>3106</v>
      </c>
      <c r="D20" s="37">
        <f>SUM(aliens!D20,europeans!D20)</f>
        <v>2810</v>
      </c>
      <c r="E20" s="31"/>
      <c r="F20" s="48">
        <f t="shared" si="0"/>
        <v>3010</v>
      </c>
      <c r="G20" s="50">
        <f>F20/F27</f>
        <v>2.008688746671649E-2</v>
      </c>
    </row>
    <row r="21" spans="1:7" ht="15.95" customHeight="1">
      <c r="A21" s="19" t="s">
        <v>23</v>
      </c>
      <c r="B21" s="38">
        <v>2469</v>
      </c>
      <c r="C21" s="38">
        <v>2503</v>
      </c>
      <c r="D21" s="37">
        <f>SUM(aliens!D21,europeans!D21)</f>
        <v>2593</v>
      </c>
      <c r="E21" s="31"/>
      <c r="F21" s="48">
        <f t="shared" si="0"/>
        <v>2521.6666666666665</v>
      </c>
      <c r="G21" s="50">
        <f>F21/F27</f>
        <v>1.6828051349469571E-2</v>
      </c>
    </row>
    <row r="22" spans="1:7" ht="15.95" customHeight="1">
      <c r="A22" s="19" t="s">
        <v>24</v>
      </c>
      <c r="B22" s="38">
        <v>2566</v>
      </c>
      <c r="C22" s="38">
        <v>2460</v>
      </c>
      <c r="D22" s="37">
        <f>SUM(aliens!D22,europeans!D22)</f>
        <v>2548</v>
      </c>
      <c r="E22" s="31"/>
      <c r="F22" s="48">
        <f t="shared" si="0"/>
        <v>2524.6666666666665</v>
      </c>
      <c r="G22" s="50">
        <f>F22/F27</f>
        <v>1.6848071503090884E-2</v>
      </c>
    </row>
    <row r="23" spans="1:7" ht="15.95" customHeight="1">
      <c r="A23" s="19" t="s">
        <v>25</v>
      </c>
      <c r="B23" s="38">
        <v>2946</v>
      </c>
      <c r="C23" s="38">
        <v>2933</v>
      </c>
      <c r="D23" s="37">
        <f>SUM(aliens!D23,europeans!D23)</f>
        <v>3037</v>
      </c>
      <c r="E23" s="31"/>
      <c r="F23" s="48">
        <f t="shared" si="0"/>
        <v>2972</v>
      </c>
      <c r="G23" s="50">
        <f>F23/F27</f>
        <v>1.9833298854179872E-2</v>
      </c>
    </row>
    <row r="24" spans="1:7" ht="25.5" customHeight="1">
      <c r="A24" s="19" t="s">
        <v>26</v>
      </c>
      <c r="B24" s="38">
        <v>23720</v>
      </c>
      <c r="C24" s="38">
        <v>23328</v>
      </c>
      <c r="D24" s="37">
        <f>SUM(aliens!D24,europeans!D24)</f>
        <v>23370</v>
      </c>
      <c r="E24" s="32"/>
      <c r="F24" s="48">
        <f t="shared" si="0"/>
        <v>23472.666666666668</v>
      </c>
      <c r="G24" s="50">
        <f>F24/F27</f>
        <v>0.15664213085617296</v>
      </c>
    </row>
    <row r="25" spans="1:7" ht="15" customHeight="1">
      <c r="A25" s="20" t="s">
        <v>27</v>
      </c>
      <c r="B25" s="38">
        <v>179</v>
      </c>
      <c r="C25" s="38">
        <v>181</v>
      </c>
      <c r="D25" s="37">
        <f>SUM(aliens!D25,europeans!D25)</f>
        <v>186</v>
      </c>
      <c r="E25" s="31"/>
      <c r="F25" s="48">
        <f t="shared" si="0"/>
        <v>182</v>
      </c>
      <c r="G25" s="50">
        <f>F25/F27</f>
        <v>1.2145559863596018E-3</v>
      </c>
    </row>
    <row r="26" spans="1:7" ht="15" customHeight="1" thickBot="1">
      <c r="A26" s="19" t="s">
        <v>38</v>
      </c>
      <c r="B26" s="38">
        <v>1356</v>
      </c>
      <c r="C26" s="38">
        <v>1343</v>
      </c>
      <c r="D26" s="37">
        <f>SUM(aliens!D26,europeans!D26)</f>
        <v>1380</v>
      </c>
      <c r="E26" s="31"/>
      <c r="F26" s="48">
        <f t="shared" si="0"/>
        <v>1359.6666666666667</v>
      </c>
      <c r="G26" s="74">
        <f>F26/F27</f>
        <v>9.0735785134813483E-3</v>
      </c>
    </row>
    <row r="27" spans="1:7" ht="15" customHeight="1" thickBot="1">
      <c r="A27" s="18" t="s">
        <v>28</v>
      </c>
      <c r="B27" s="36">
        <f>SUM(B4:B26)</f>
        <v>148590</v>
      </c>
      <c r="C27" s="36">
        <f t="shared" ref="C27:F27" si="1">SUM(C4:C26)</f>
        <v>146784</v>
      </c>
      <c r="D27" s="36">
        <f t="shared" si="1"/>
        <v>154173</v>
      </c>
      <c r="E27" s="36">
        <f t="shared" si="1"/>
        <v>0</v>
      </c>
      <c r="F27" s="36">
        <f t="shared" si="1"/>
        <v>149849.00000000003</v>
      </c>
      <c r="G27" s="75">
        <f>F27/F27</f>
        <v>1</v>
      </c>
    </row>
    <row r="28" spans="1:7" ht="15" customHeight="1">
      <c r="A28" s="14"/>
      <c r="B28" s="1"/>
      <c r="C28" s="1"/>
      <c r="D28" s="1"/>
      <c r="E28" s="1"/>
      <c r="F28" s="51"/>
    </row>
    <row r="29" spans="1:7" ht="18" customHeight="1">
      <c r="A29" s="14"/>
      <c r="B29" s="1"/>
      <c r="C29" s="1"/>
      <c r="D29" s="1"/>
      <c r="E29" s="1"/>
      <c r="F29" s="51"/>
    </row>
    <row r="30" spans="1:7">
      <c r="A30" s="86" t="s">
        <v>41</v>
      </c>
      <c r="B30" s="87"/>
      <c r="C30" s="87"/>
      <c r="D30" s="87"/>
      <c r="E30" s="87"/>
      <c r="F30" s="87"/>
      <c r="G30" s="87"/>
    </row>
    <row r="31" spans="1:7" s="29" customFormat="1" ht="16.5" customHeight="1">
      <c r="A31" s="86" t="s">
        <v>43</v>
      </c>
      <c r="B31" s="86"/>
      <c r="C31" s="86"/>
      <c r="D31" s="86"/>
      <c r="E31" s="86"/>
      <c r="F31" s="86"/>
      <c r="G31" s="86"/>
    </row>
    <row r="32" spans="1:7" s="78" customFormat="1" ht="27" customHeight="1">
      <c r="A32" s="83" t="s">
        <v>51</v>
      </c>
      <c r="B32" s="83"/>
      <c r="C32" s="83"/>
      <c r="D32" s="83"/>
      <c r="E32" s="83"/>
      <c r="F32" s="83"/>
      <c r="G32" s="83"/>
    </row>
    <row r="33" spans="1:8" ht="10.5" customHeight="1">
      <c r="A33" s="9"/>
      <c r="B33" s="9"/>
      <c r="C33" s="9"/>
      <c r="D33" s="9"/>
      <c r="E33" s="9"/>
      <c r="F33" s="40"/>
      <c r="G33" s="40"/>
    </row>
    <row r="34" spans="1:8">
      <c r="A34" s="3" t="s">
        <v>1</v>
      </c>
      <c r="E34" s="22" t="s">
        <v>2</v>
      </c>
      <c r="F34" s="52"/>
      <c r="G34" s="52"/>
      <c r="H34" s="4"/>
    </row>
    <row r="35" spans="1:8">
      <c r="A35" s="11">
        <f>aliens!A37</f>
        <v>44140</v>
      </c>
      <c r="E35" s="23" t="s">
        <v>4</v>
      </c>
      <c r="F35" s="53"/>
      <c r="G35" s="53"/>
      <c r="H35" s="5"/>
    </row>
    <row r="36" spans="1:8">
      <c r="F36" s="54"/>
    </row>
    <row r="37" spans="1:8">
      <c r="D37" s="2"/>
      <c r="E37" s="85"/>
      <c r="F37" s="85"/>
      <c r="G37" s="85"/>
    </row>
    <row r="38" spans="1:8">
      <c r="A38" s="11"/>
      <c r="E38" s="84"/>
      <c r="F38" s="84"/>
      <c r="G38" s="84"/>
    </row>
    <row r="39" spans="1:8">
      <c r="A39" s="1"/>
      <c r="B39" s="1"/>
      <c r="C39" s="1"/>
      <c r="D39" s="1"/>
      <c r="E39" s="1"/>
    </row>
  </sheetData>
  <mergeCells count="6">
    <mergeCell ref="E38:G38"/>
    <mergeCell ref="A1:G1"/>
    <mergeCell ref="E37:G37"/>
    <mergeCell ref="A30:G30"/>
    <mergeCell ref="A32:G32"/>
    <mergeCell ref="A31:G31"/>
  </mergeCells>
  <phoneticPr fontId="8" type="noConversion"/>
  <pageMargins left="0.15748031496062992" right="0.64" top="0.8" bottom="2.79" header="0.83" footer="2.79"/>
  <pageSetup paperSize="9" scale="58" fitToWidth="0" fitToHeight="0" orientation="landscape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aliens</vt:lpstr>
      <vt:lpstr>europeans</vt:lpstr>
      <vt:lpstr>graphs</vt:lpstr>
      <vt:lpstr>total</vt:lpstr>
      <vt:lpstr>aliens!Print_Area</vt:lpstr>
      <vt:lpstr>total!Print_Area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mailia</cp:lastModifiedBy>
  <cp:lastPrinted>2020-11-06T07:25:11Z</cp:lastPrinted>
  <dcterms:created xsi:type="dcterms:W3CDTF">2005-12-21T10:28:28Z</dcterms:created>
  <dcterms:modified xsi:type="dcterms:W3CDTF">2020-11-06T07:25:16Z</dcterms:modified>
</cp:coreProperties>
</file>